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55" windowHeight="7170" tabRatio="890" activeTab="9"/>
  </bookViews>
  <sheets>
    <sheet name="ثالثة ليسانس تعدين" sheetId="5" r:id="rId1"/>
    <sheet name="ثالثة ليسانس انشاء ميكانيكي" sheetId="6" r:id="rId2"/>
    <sheet name="ثالثة ليسانس طاقوية" sheetId="7" r:id="rId3"/>
    <sheet name="Feuil7" sheetId="14" state="hidden" r:id="rId4"/>
    <sheet name="أولى ماستر هندسة التعدين" sheetId="2" r:id="rId5"/>
    <sheet name="أولى ماستر انشاء ميكانيكي" sheetId="3" r:id="rId6"/>
    <sheet name="أولى ماستر طاقوية" sheetId="4" r:id="rId7"/>
    <sheet name="Feuil1" sheetId="8" state="hidden" r:id="rId8"/>
    <sheet name="عدد الحراسات" sheetId="10" r:id="rId9"/>
    <sheet name="برنامج الحراسة الفردي" sheetId="11" r:id="rId10"/>
  </sheets>
  <definedNames>
    <definedName name="Dimanche1">Feuil7!$D$4:$F$14</definedName>
    <definedName name="Dimanche2">Feuil7!$I$4:$K$14</definedName>
    <definedName name="DimCM1">'ثالثة ليسانس انشاء ميكانيكي'!$D$6:$I$9</definedName>
    <definedName name="DimCM2">'أولى ماستر انشاء ميكانيكي'!$D$6:$I$9</definedName>
    <definedName name="DimENR1">'ثالثة ليسانس طاقوية'!$D$6:$I$9</definedName>
    <definedName name="DimENR2">'أولى ماستر طاقوية'!$D$6:$I$9</definedName>
    <definedName name="DimMET1">'ثالثة ليسانس تعدين'!$C$5:$G$5</definedName>
    <definedName name="DimMET2">'أولى ماستر هندسة التعدين'!$C$6:$G$6</definedName>
    <definedName name="JeuCM1">'ثالثة ليسانس انشاء ميكانيكي'!$D$22:$I$25</definedName>
    <definedName name="JeuCM2">'أولى ماستر انشاء ميكانيكي'!$D$22:$I$25</definedName>
    <definedName name="Jeudi1">Feuil7!$D$48:$F$58</definedName>
    <definedName name="Jeudi2">Feuil7!$I$48:$K$58</definedName>
    <definedName name="JeuENR1">'ثالثة ليسانس طاقوية'!$D$22:$I$25</definedName>
    <definedName name="JeuENR2">'أولى ماستر طاقوية'!$D$22:$I$25</definedName>
    <definedName name="JeuMET1">'ثالثة ليسانس تعدين'!$C$9:$G$9</definedName>
    <definedName name="JeuMET2">'أولى ماستر هندسة التعدين'!$C$10:$G$10</definedName>
    <definedName name="LCMEC">'ثالثة ليسانس انشاء ميكانيكي'!$C$6:$D$25</definedName>
    <definedName name="LENRG">'ثالثة ليسانس طاقوية'!$C$6:$D$25</definedName>
    <definedName name="Liste_enseignants">'عدد الحراسات'!$F$5:$F$41</definedName>
    <definedName name="LMET">'ثالثة ليسانس تعدين'!$C$5:$C$9</definedName>
    <definedName name="LunCM2">'أولى ماستر انشاء ميكانيكي'!$D$10:$I$13</definedName>
    <definedName name="Lundi1">Feuil7!$D$15:$F$25</definedName>
    <definedName name="Lundi2">Feuil7!$I$15:$K$25</definedName>
    <definedName name="LundiCM1">'ثالثة ليسانس انشاء ميكانيكي'!$D$10:$I$13</definedName>
    <definedName name="LunENR1">'ثالثة ليسانس طاقوية'!$D$10:$I$13</definedName>
    <definedName name="LunENR2">'أولى ماستر طاقوية'!$D$10:$I$13</definedName>
    <definedName name="LUNMET1">'ثالثة ليسانس تعدين'!$C$6:$G$6</definedName>
    <definedName name="LunMET2">'أولى ماستر هندسة التعدين'!$C$7:$G$7</definedName>
    <definedName name="MARCM1">'ثالثة ليسانس انشاء ميكانيكي'!$D$14:$I$17</definedName>
    <definedName name="MarCM2">'أولى ماستر انشاء ميكانيكي'!$D$14:$I$17</definedName>
    <definedName name="Mardi1">Feuil7!$D$26:$F$36</definedName>
    <definedName name="Mardi2">Feuil7!$I$26:$K$36</definedName>
    <definedName name="MarENR1">'ثالثة ليسانس طاقوية'!$D$14:$I$17</definedName>
    <definedName name="MarENR2">'أولى ماستر طاقوية'!$D$14:$I$17</definedName>
    <definedName name="MARMET1">'ثالثة ليسانس تعدين'!$C$7:$G$7</definedName>
    <definedName name="MarMET2">'أولى ماستر هندسة التعدين'!$C$8:$G$8</definedName>
    <definedName name="MCMEC">'أولى ماستر انشاء ميكانيكي'!$C$6:$D$25</definedName>
    <definedName name="MENRG">'أولى ماستر طاقوية'!$C$6:$D$25</definedName>
    <definedName name="MERCM1">'ثالثة ليسانس انشاء ميكانيكي'!$D$18:$I$21</definedName>
    <definedName name="MerCM2">'أولى ماستر انشاء ميكانيكي'!$D$18:$I$21</definedName>
    <definedName name="Mercredi1">Feuil7!$D$37:$F$47</definedName>
    <definedName name="Mercredi2">Feuil7!$I$37:$K$47</definedName>
    <definedName name="MerENR1">'ثالثة ليسانس طاقوية'!$D$18:$I$21</definedName>
    <definedName name="MerENR2">'أولى ماستر طاقوية'!$D$18:$I$21</definedName>
    <definedName name="MERMET1">'ثالثة ليسانس تعدين'!$C$8:$G$8</definedName>
    <definedName name="MerMET2">'أولى ماستر هندسة التعدين'!$C$9:$G$9</definedName>
    <definedName name="MMET">'أولى ماستر هندسة التعدين'!$C$6:$C$10</definedName>
    <definedName name="_xlnm.Print_Area" localSheetId="9">'برنامج الحراسة الفردي'!$E$1:$I$14</definedName>
  </definedNames>
  <calcPr calcId="124519"/>
</workbook>
</file>

<file path=xl/calcChain.xml><?xml version="1.0" encoding="utf-8"?>
<calcChain xmlns="http://schemas.openxmlformats.org/spreadsheetml/2006/main">
  <c r="I12" i="11"/>
  <c r="H12"/>
  <c r="I11"/>
  <c r="H11"/>
  <c r="I10"/>
  <c r="H10"/>
  <c r="I9"/>
  <c r="H9"/>
  <c r="I8"/>
  <c r="H8"/>
  <c r="F12"/>
  <c r="F11"/>
  <c r="F10"/>
  <c r="G9"/>
  <c r="G10"/>
  <c r="G11"/>
  <c r="G12"/>
  <c r="F9"/>
  <c r="G8"/>
  <c r="F8"/>
  <c r="G7" i="10"/>
  <c r="G8"/>
  <c r="G9"/>
  <c r="G10"/>
  <c r="G11"/>
  <c r="G12"/>
  <c r="K12" s="1"/>
  <c r="G13"/>
  <c r="G14"/>
  <c r="G15"/>
  <c r="G16"/>
  <c r="G17"/>
  <c r="G18"/>
  <c r="G19"/>
  <c r="G20"/>
  <c r="G21"/>
  <c r="G22"/>
  <c r="G23"/>
  <c r="G24"/>
  <c r="G25"/>
  <c r="G26"/>
  <c r="G27"/>
  <c r="K27" s="1"/>
  <c r="G28"/>
  <c r="G29"/>
  <c r="G30"/>
  <c r="G31"/>
  <c r="G32"/>
  <c r="G33"/>
  <c r="G34"/>
  <c r="G35"/>
  <c r="G36"/>
  <c r="G37"/>
  <c r="K37" s="1"/>
  <c r="G38"/>
  <c r="G39"/>
  <c r="K39" s="1"/>
  <c r="G40"/>
  <c r="G41"/>
  <c r="K41" s="1"/>
  <c r="G6"/>
  <c r="K6" s="1"/>
  <c r="K22"/>
  <c r="K23"/>
  <c r="K19"/>
  <c r="K21"/>
  <c r="K20"/>
  <c r="K29"/>
  <c r="K40"/>
  <c r="K13"/>
  <c r="K38"/>
  <c r="K16"/>
  <c r="K17"/>
  <c r="K32"/>
  <c r="K30"/>
  <c r="K18"/>
  <c r="K15"/>
  <c r="K14"/>
  <c r="K36"/>
  <c r="K26"/>
  <c r="K24"/>
  <c r="K31"/>
  <c r="K34"/>
  <c r="K10"/>
  <c r="K25"/>
  <c r="K7"/>
  <c r="K35"/>
  <c r="K9"/>
  <c r="K11"/>
  <c r="K33"/>
  <c r="K8"/>
  <c r="K28"/>
</calcChain>
</file>

<file path=xl/sharedStrings.xml><?xml version="1.0" encoding="utf-8"?>
<sst xmlns="http://schemas.openxmlformats.org/spreadsheetml/2006/main" count="1166" uniqueCount="175">
  <si>
    <t>Théorie des mécanismes</t>
  </si>
  <si>
    <t>Transfert thermique</t>
  </si>
  <si>
    <t>Dynamique des structures</t>
  </si>
  <si>
    <t>Moteur à combustion interne</t>
  </si>
  <si>
    <t>Systèmes hydrauliques et pneumatiques</t>
  </si>
  <si>
    <t>Matériaux non métalliques</t>
  </si>
  <si>
    <t>Projet Professionnel  et gestion d’entreprise</t>
  </si>
  <si>
    <t>Dimanche 13/06/2021</t>
  </si>
  <si>
    <t>Lunid 14/06/2021</t>
  </si>
  <si>
    <t>Mardi 15/06/2021</t>
  </si>
  <si>
    <t>Mercredi 16/06/2021</t>
  </si>
  <si>
    <t>Jeudi 17/06/2021</t>
  </si>
  <si>
    <t>برنامج امتحانات السداسي الثاني</t>
  </si>
  <si>
    <t>قسم الهندسة الميكانيكية</t>
  </si>
  <si>
    <t>حضوريا</t>
  </si>
  <si>
    <t>تقييم نهائي عن بعد</t>
  </si>
  <si>
    <t xml:space="preserve">Turbomachines 2 </t>
  </si>
  <si>
    <t>Moteurs à combustion interne</t>
  </si>
  <si>
    <t>Machines Frigorifiques et pompes à chaleur</t>
  </si>
  <si>
    <t xml:space="preserve">Transfert de chaleur 2 </t>
  </si>
  <si>
    <t xml:space="preserve"> Construction Mécanique2</t>
  </si>
  <si>
    <t>Cryogénie</t>
  </si>
  <si>
    <t>Energies renouvelables</t>
  </si>
  <si>
    <t>سنة أولى ماستر انشاء ميكانيكي</t>
  </si>
  <si>
    <t>سنة أولى ماستر طاقوية</t>
  </si>
  <si>
    <t xml:space="preserve">Méthode des éléments finis </t>
  </si>
  <si>
    <t>Dynamique des structures avancée</t>
  </si>
  <si>
    <t>Systèmes mécaniques articulés et robotique</t>
  </si>
  <si>
    <t>Optimisation</t>
  </si>
  <si>
    <t>Ethique, déontologie et propriété intellectuelle</t>
  </si>
  <si>
    <t>Conception de systèmes mécanique</t>
  </si>
  <si>
    <t>Modélisation en mécanique et programmation (Panier au choix 1)</t>
  </si>
  <si>
    <t>Vibrations Mecanique (Panier au choix 2)</t>
  </si>
  <si>
    <t>مراجعة أوراق الامتحان</t>
  </si>
  <si>
    <t>Combustion</t>
  </si>
  <si>
    <t>Dynamique des gaz</t>
  </si>
  <si>
    <t>Le Séchage thermique</t>
  </si>
  <si>
    <t>Chauffage et climatisation</t>
  </si>
  <si>
    <t>Méthodes des volumes finis</t>
  </si>
  <si>
    <t>Asservissement et Régulation</t>
  </si>
  <si>
    <t>Turbomachines approfondies</t>
  </si>
  <si>
    <t>Aéronautique (Panier au choix 1)</t>
  </si>
  <si>
    <t>Energie renouvelable (Panier au choix 2)</t>
  </si>
  <si>
    <t>17/06/2021  (Salle 18 de 12h00 - 13h00)</t>
  </si>
  <si>
    <t>20/06/2021  (Salle 18 de 11h00 - 12h00)</t>
  </si>
  <si>
    <t>Equilibre de phases</t>
  </si>
  <si>
    <t>Matériaux métalliques</t>
  </si>
  <si>
    <t>Métallurgie des poudres</t>
  </si>
  <si>
    <t>Génie des surfaces</t>
  </si>
  <si>
    <t>Technologie de fonderie</t>
  </si>
  <si>
    <t>Electronique générale</t>
  </si>
  <si>
    <t>Calcul numérique et modélisation</t>
  </si>
  <si>
    <t>Ethique, Déontologie et propriété intellectuelle</t>
  </si>
  <si>
    <t>سنة أولى ماستر هندسة التعدين</t>
  </si>
  <si>
    <t>Réduction directe du minerai</t>
  </si>
  <si>
    <t>17/06/2021  (Salle 20 de 12h00 - 13h00)</t>
  </si>
  <si>
    <t>20/06/2021  (Salle 20 de 11h00 - 12h00)</t>
  </si>
  <si>
    <t>Métallurgie physique 2</t>
  </si>
  <si>
    <t>Corrosion et protection des métaux</t>
  </si>
  <si>
    <t>Aciers et alliages spéciaux</t>
  </si>
  <si>
    <t>Notions de mesures et d'instrumentations</t>
  </si>
  <si>
    <t>Sécurité et environnement</t>
  </si>
  <si>
    <t>سنة ثالثة ليسانس تعدين</t>
  </si>
  <si>
    <t>Procédés de mise en forme des métaux</t>
  </si>
  <si>
    <t>17/06/2021  (Salle 01 de 12h00 - 13h00)</t>
  </si>
  <si>
    <t>20/06/2021  (Salle 01 de 11h00 - 12h00)</t>
  </si>
  <si>
    <t>17/06/2021  (Salle 02 de 12h00 - 13h00)</t>
  </si>
  <si>
    <t>20/06/2021  (Salle 02 de 11h00 - 12h00)</t>
  </si>
  <si>
    <t>17/06/2021  (Salle 03 de 12h00 - 13h00)</t>
  </si>
  <si>
    <t>20/06/2021  (Salle 03 de 11h00 - 12h00)</t>
  </si>
  <si>
    <t>16/06/2021 (Salle 01 de 11h00 - 12h00)</t>
  </si>
  <si>
    <t>17/06/2021  (Salle 01 de 11h00 - 12h00)</t>
  </si>
  <si>
    <t>20/06/2021  (Salle 01 de 12h00 - 13h00)</t>
  </si>
  <si>
    <t>16/06/2021 (Salle 02 de 11h00 - 12h00)</t>
  </si>
  <si>
    <t>17/06/2021  (Salle 02 de 11h00 - 12h00)</t>
  </si>
  <si>
    <t>20/06/2021  (Salle 02 de 12h00 - 13h00)</t>
  </si>
  <si>
    <t>16/06/2021 (Salle 03 de 11h00 - 12h00)</t>
  </si>
  <si>
    <t>17/06/2021  (Salle 03 de 11h00 - 12h00)</t>
  </si>
  <si>
    <t>20/06/2021  (Salle 03 de 12h00 - 13h00)</t>
  </si>
  <si>
    <t>16/06/2021 (Salle 19 de 11h00 - 12h00)</t>
  </si>
  <si>
    <t>16/06/2021 (Salle 18 de 11h00 - 12h00)</t>
  </si>
  <si>
    <t>17/06/2021  (Salle 18 de 11h00 - 12h00)</t>
  </si>
  <si>
    <t>20/06/2021  (Salle 18 de 12h00 - 13h00)</t>
  </si>
  <si>
    <t>16/06/2021 (Salle 20 de 11h00 - 12h00)</t>
  </si>
  <si>
    <t>17/06/2021  (Salle 20 de 11h00 - 12h00)</t>
  </si>
  <si>
    <t>20/06/2021  (Salle 20 de 12h00 - 13h00)</t>
  </si>
  <si>
    <t>التوقيت</t>
  </si>
  <si>
    <t>10:30 -11:30</t>
  </si>
  <si>
    <t>القاعة</t>
  </si>
  <si>
    <t>S:19</t>
  </si>
  <si>
    <t>S:01</t>
  </si>
  <si>
    <t>S:02</t>
  </si>
  <si>
    <t>S:03</t>
  </si>
  <si>
    <t>S:04</t>
  </si>
  <si>
    <t>الفوج</t>
  </si>
  <si>
    <t>G01</t>
  </si>
  <si>
    <t>G02</t>
  </si>
  <si>
    <t>G03</t>
  </si>
  <si>
    <t>G04</t>
  </si>
  <si>
    <t>الاستاذة المكلفون بالحراسة</t>
  </si>
  <si>
    <t>S:27</t>
  </si>
  <si>
    <t>S:28</t>
  </si>
  <si>
    <t>S:29</t>
  </si>
  <si>
    <t>S:30</t>
  </si>
  <si>
    <t>9:00 - 10:00</t>
  </si>
  <si>
    <t>S:18</t>
  </si>
  <si>
    <t>20/06/2021  (Salle 01 de 11h00 - 12h00))</t>
  </si>
  <si>
    <t>S:05</t>
  </si>
  <si>
    <t>S:06</t>
  </si>
  <si>
    <t>S:07</t>
  </si>
  <si>
    <t>S:20</t>
  </si>
  <si>
    <t>S:13</t>
  </si>
  <si>
    <t>S:14</t>
  </si>
  <si>
    <t>S:15</t>
  </si>
  <si>
    <t>S:16</t>
  </si>
  <si>
    <t>بومرزوق زكرياء</t>
  </si>
  <si>
    <t>بن طراح حمزة</t>
  </si>
  <si>
    <t>لمادي فاطمة الزهرة</t>
  </si>
  <si>
    <t>شوشان ناصر</t>
  </si>
  <si>
    <t>بن الزين هارون الرشيد</t>
  </si>
  <si>
    <t>بقار عبد الحكيم</t>
  </si>
  <si>
    <t>عثماني موسى</t>
  </si>
  <si>
    <t>بولقرون عبد المالك</t>
  </si>
  <si>
    <t>الاحد</t>
  </si>
  <si>
    <t>10:30 - 11:30</t>
  </si>
  <si>
    <t>الاثنين</t>
  </si>
  <si>
    <t>الثلاثاء</t>
  </si>
  <si>
    <t>الاربعاء</t>
  </si>
  <si>
    <t>الخميس</t>
  </si>
  <si>
    <t xml:space="preserve">بن العرفاوي عرفاوي </t>
  </si>
  <si>
    <t>نين ابراهيم</t>
  </si>
  <si>
    <t>شباح محمد السعيد</t>
  </si>
  <si>
    <t>باسي لمين</t>
  </si>
  <si>
    <t>عمران محمد نذير</t>
  </si>
  <si>
    <t>بن مشيش عبد المؤمن حكيم</t>
  </si>
  <si>
    <t>بلغار نور الدين</t>
  </si>
  <si>
    <t>زلوف ميلود</t>
  </si>
  <si>
    <t>سديرة لخضر</t>
  </si>
  <si>
    <t>بن مشيش مسعود</t>
  </si>
  <si>
    <t>قرباعي الصالح</t>
  </si>
  <si>
    <t>مومي نور الدين</t>
  </si>
  <si>
    <t>مومي عبد الحفيظ</t>
  </si>
  <si>
    <t>محبوب شوقي</t>
  </si>
  <si>
    <t>علي و علي عبد الواحد</t>
  </si>
  <si>
    <t>بن عرفاوي عرفاوي</t>
  </si>
  <si>
    <t>بن شعبان عادل</t>
  </si>
  <si>
    <t>أواس كمال</t>
  </si>
  <si>
    <t>مسعودي سليم</t>
  </si>
  <si>
    <t>العابد عدنان</t>
  </si>
  <si>
    <t>شعبان فؤاد</t>
  </si>
  <si>
    <t>Examen Vague 1</t>
  </si>
  <si>
    <t>Examen Vague 2</t>
  </si>
  <si>
    <t>Rattrapage V1</t>
  </si>
  <si>
    <t>Rattrapage V2</t>
  </si>
  <si>
    <t>Totla</t>
  </si>
  <si>
    <t>حسيني مبروك</t>
  </si>
  <si>
    <t>درياس نور الدين</t>
  </si>
  <si>
    <t>وناس كريمة</t>
  </si>
  <si>
    <t>جبلون يوسف</t>
  </si>
  <si>
    <t>جودي طارق</t>
  </si>
  <si>
    <t>جلاب منير</t>
  </si>
  <si>
    <t>شوية فاتح</t>
  </si>
  <si>
    <t>هادف حفيظ</t>
  </si>
  <si>
    <t>قائمة الاساتذة</t>
  </si>
  <si>
    <t>9h00 -10h00</t>
  </si>
  <si>
    <t>Lundi 14/06/2021</t>
  </si>
  <si>
    <t>10h30 -11h30</t>
  </si>
  <si>
    <t>جامعة محمد خيذر بسكرة</t>
  </si>
  <si>
    <t>كلية العلوم و التكنولوجيا</t>
  </si>
  <si>
    <t>برنامج الحراسة لامتحانات السداسي الثاني (الدفعة الثانية)</t>
  </si>
  <si>
    <t>الاستاذ (ة) :</t>
  </si>
  <si>
    <t>بسكرة في : 2021/06/08</t>
  </si>
  <si>
    <t>رئيس القسم</t>
  </si>
  <si>
    <t>9h00 - 10h00</t>
  </si>
  <si>
    <t>Transfert de chaleur 3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</si>
</sst>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6" tint="0.39997558519241921"/>
      <name val="Cambria"/>
      <family val="1"/>
    </font>
    <font>
      <sz val="11"/>
      <color theme="6" tint="0.39997558519241921"/>
      <name val="Calibri"/>
      <family val="2"/>
      <scheme val="minor"/>
    </font>
    <font>
      <b/>
      <sz val="11"/>
      <color theme="6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5" tint="0.79998168889431442"/>
      <name val="Cambria"/>
      <family val="1"/>
    </font>
    <font>
      <sz val="11"/>
      <color theme="5" tint="0.79998168889431442"/>
      <name val="Calibri"/>
      <family val="2"/>
      <scheme val="minor"/>
    </font>
    <font>
      <b/>
      <sz val="11"/>
      <color theme="5" tint="0.7999816888943144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4" fontId="8" fillId="5" borderId="9" xfId="0" applyNumberFormat="1" applyFont="1" applyFill="1" applyBorder="1" applyAlignment="1">
      <alignment horizontal="center" vertical="center"/>
    </xf>
    <xf numFmtId="14" fontId="8" fillId="5" borderId="10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horizontal="center" vertical="center"/>
    </xf>
    <xf numFmtId="14" fontId="1" fillId="5" borderId="9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>
      <alignment horizontal="center" vertical="center" wrapText="1"/>
    </xf>
    <xf numFmtId="14" fontId="10" fillId="3" borderId="9" xfId="0" applyNumberFormat="1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14" fontId="9" fillId="5" borderId="14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14" fontId="9" fillId="5" borderId="20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 wrapText="1"/>
    </xf>
    <xf numFmtId="14" fontId="8" fillId="5" borderId="23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14" fontId="8" fillId="5" borderId="24" xfId="0" applyNumberFormat="1" applyFont="1" applyFill="1" applyBorder="1" applyAlignment="1">
      <alignment horizontal="center" vertical="center"/>
    </xf>
    <xf numFmtId="14" fontId="8" fillId="5" borderId="20" xfId="0" applyNumberFormat="1" applyFont="1" applyFill="1" applyBorder="1" applyAlignment="1">
      <alignment horizontal="center" vertical="center"/>
    </xf>
    <xf numFmtId="14" fontId="13" fillId="3" borderId="9" xfId="0" applyNumberFormat="1" applyFont="1" applyFill="1" applyBorder="1" applyAlignment="1">
      <alignment horizontal="center" vertical="center"/>
    </xf>
    <xf numFmtId="14" fontId="14" fillId="3" borderId="9" xfId="0" applyNumberFormat="1" applyFont="1" applyFill="1" applyBorder="1" applyAlignment="1">
      <alignment horizontal="center" vertical="center"/>
    </xf>
    <xf numFmtId="14" fontId="13" fillId="3" borderId="10" xfId="0" applyNumberFormat="1" applyFont="1" applyFill="1" applyBorder="1" applyAlignment="1">
      <alignment horizontal="center" vertical="center" wrapText="1"/>
    </xf>
    <xf numFmtId="14" fontId="14" fillId="3" borderId="9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14" fontId="13" fillId="3" borderId="23" xfId="0" applyNumberFormat="1" applyFont="1" applyFill="1" applyBorder="1" applyAlignment="1">
      <alignment horizontal="center" vertical="center" wrapText="1"/>
    </xf>
    <xf numFmtId="14" fontId="13" fillId="3" borderId="23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14" fontId="13" fillId="3" borderId="24" xfId="0" applyNumberFormat="1" applyFont="1" applyFill="1" applyBorder="1" applyAlignment="1">
      <alignment horizontal="center" vertical="center" wrapText="1"/>
    </xf>
    <xf numFmtId="14" fontId="13" fillId="3" borderId="20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14" fontId="14" fillId="3" borderId="14" xfId="0" applyNumberFormat="1" applyFont="1" applyFill="1" applyBorder="1" applyAlignment="1">
      <alignment horizontal="center" vertical="center" wrapText="1"/>
    </xf>
    <xf numFmtId="14" fontId="14" fillId="3" borderId="14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14" fontId="14" fillId="3" borderId="20" xfId="0" applyNumberFormat="1" applyFont="1" applyFill="1" applyBorder="1" applyAlignment="1">
      <alignment horizontal="center" vertical="center" wrapText="1"/>
    </xf>
    <xf numFmtId="14" fontId="14" fillId="3" borderId="20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35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0" fillId="10" borderId="40" xfId="0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5" fillId="11" borderId="45" xfId="0" applyFont="1" applyFill="1" applyBorder="1"/>
    <xf numFmtId="0" fontId="19" fillId="11" borderId="46" xfId="0" applyFont="1" applyFill="1" applyBorder="1" applyAlignment="1">
      <alignment horizontal="center" vertical="center"/>
    </xf>
    <xf numFmtId="0" fontId="19" fillId="11" borderId="47" xfId="0" applyFont="1" applyFill="1" applyBorder="1" applyAlignment="1">
      <alignment horizontal="center" vertical="center"/>
    </xf>
    <xf numFmtId="0" fontId="5" fillId="11" borderId="43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11" borderId="4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/>
    </xf>
    <xf numFmtId="0" fontId="10" fillId="13" borderId="13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 wrapText="1"/>
    </xf>
    <xf numFmtId="0" fontId="10" fillId="13" borderId="17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0" fillId="8" borderId="4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4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44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4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2" fillId="12" borderId="49" xfId="0" applyFont="1" applyFill="1" applyBorder="1" applyAlignment="1">
      <alignment horizontal="center" vertical="center" wrapText="1"/>
    </xf>
    <xf numFmtId="0" fontId="2" fillId="12" borderId="50" xfId="0" applyFont="1" applyFill="1" applyBorder="1" applyAlignment="1">
      <alignment horizontal="center" vertical="center" wrapText="1"/>
    </xf>
    <xf numFmtId="0" fontId="2" fillId="7" borderId="51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14" borderId="51" xfId="0" applyFont="1" applyFill="1" applyBorder="1" applyAlignment="1">
      <alignment horizontal="center" vertical="center" wrapText="1"/>
    </xf>
    <xf numFmtId="0" fontId="2" fillId="14" borderId="49" xfId="0" applyFont="1" applyFill="1" applyBorder="1" applyAlignment="1">
      <alignment horizontal="center" vertical="center" wrapText="1"/>
    </xf>
    <xf numFmtId="0" fontId="2" fillId="14" borderId="50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/>
    </xf>
    <xf numFmtId="0" fontId="10" fillId="9" borderId="49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49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 vertical="center"/>
    </xf>
    <xf numFmtId="0" fontId="10" fillId="13" borderId="50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4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10" borderId="39" xfId="0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52" xfId="0" applyFont="1" applyFill="1" applyBorder="1" applyAlignment="1">
      <alignment horizontal="center" vertical="center"/>
    </xf>
    <xf numFmtId="0" fontId="16" fillId="11" borderId="45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2"/>
  <sheetViews>
    <sheetView workbookViewId="0">
      <selection activeCell="B9" sqref="B9:G9"/>
    </sheetView>
  </sheetViews>
  <sheetFormatPr baseColWidth="10" defaultRowHeight="15"/>
  <cols>
    <col min="2" max="2" width="20.140625" bestFit="1" customWidth="1"/>
    <col min="3" max="3" width="25.140625" bestFit="1" customWidth="1"/>
    <col min="4" max="4" width="29.28515625" bestFit="1" customWidth="1"/>
    <col min="5" max="5" width="35.28515625" bestFit="1" customWidth="1"/>
    <col min="6" max="6" width="41" bestFit="1" customWidth="1"/>
  </cols>
  <sheetData>
    <row r="1" spans="2:8" ht="39" customHeight="1">
      <c r="B1" s="268" t="s">
        <v>13</v>
      </c>
      <c r="C1" s="268"/>
      <c r="D1" s="268"/>
      <c r="E1" s="268"/>
      <c r="F1" s="268"/>
      <c r="G1" s="268"/>
      <c r="H1" s="38"/>
    </row>
    <row r="2" spans="2:8" ht="23.25">
      <c r="B2" s="268" t="s">
        <v>12</v>
      </c>
      <c r="C2" s="268"/>
      <c r="D2" s="268"/>
      <c r="E2" s="268"/>
      <c r="F2" s="268"/>
      <c r="G2" s="268"/>
      <c r="H2" s="8"/>
    </row>
    <row r="3" spans="2:8" ht="41.25" customHeight="1">
      <c r="B3" s="275" t="s">
        <v>62</v>
      </c>
      <c r="C3" s="275"/>
      <c r="D3" s="275"/>
      <c r="E3" s="275"/>
      <c r="F3" s="275"/>
      <c r="G3" s="275"/>
    </row>
    <row r="4" spans="2:8" ht="18.75">
      <c r="B4" s="11"/>
      <c r="C4" s="89" t="s">
        <v>99</v>
      </c>
      <c r="D4" s="11" t="s">
        <v>14</v>
      </c>
      <c r="E4" s="2" t="s">
        <v>33</v>
      </c>
      <c r="F4" s="32" t="s">
        <v>86</v>
      </c>
      <c r="G4" s="32" t="s">
        <v>88</v>
      </c>
    </row>
    <row r="5" spans="2:8" ht="32.1" customHeight="1">
      <c r="B5" s="5" t="s">
        <v>7</v>
      </c>
      <c r="C5" s="5" t="s">
        <v>115</v>
      </c>
      <c r="D5" s="3" t="s">
        <v>57</v>
      </c>
      <c r="E5" s="6" t="s">
        <v>76</v>
      </c>
      <c r="F5" s="6" t="s">
        <v>104</v>
      </c>
      <c r="G5" s="32" t="s">
        <v>105</v>
      </c>
    </row>
    <row r="6" spans="2:8" ht="32.1" customHeight="1">
      <c r="B6" s="5" t="s">
        <v>8</v>
      </c>
      <c r="C6" s="5" t="s">
        <v>116</v>
      </c>
      <c r="D6" s="3" t="s">
        <v>58</v>
      </c>
      <c r="E6" s="6" t="s">
        <v>77</v>
      </c>
      <c r="F6" s="6" t="s">
        <v>104</v>
      </c>
      <c r="G6" s="32" t="s">
        <v>105</v>
      </c>
    </row>
    <row r="7" spans="2:8" ht="32.1" customHeight="1">
      <c r="B7" s="5" t="s">
        <v>9</v>
      </c>
      <c r="C7" s="5" t="s">
        <v>116</v>
      </c>
      <c r="D7" s="3" t="s">
        <v>59</v>
      </c>
      <c r="E7" s="6" t="s">
        <v>68</v>
      </c>
      <c r="F7" s="6" t="s">
        <v>104</v>
      </c>
      <c r="G7" s="32" t="s">
        <v>105</v>
      </c>
    </row>
    <row r="8" spans="2:8" ht="32.1" customHeight="1">
      <c r="B8" s="5" t="s">
        <v>10</v>
      </c>
      <c r="C8" s="5" t="s">
        <v>117</v>
      </c>
      <c r="D8" s="3" t="s">
        <v>63</v>
      </c>
      <c r="E8" s="6" t="s">
        <v>69</v>
      </c>
      <c r="F8" s="6" t="s">
        <v>104</v>
      </c>
      <c r="G8" s="32" t="s">
        <v>105</v>
      </c>
    </row>
    <row r="9" spans="2:8" ht="32.1" customHeight="1">
      <c r="B9" s="5" t="s">
        <v>11</v>
      </c>
      <c r="C9" s="5" t="s">
        <v>118</v>
      </c>
      <c r="D9" s="3" t="s">
        <v>60</v>
      </c>
      <c r="E9" s="6" t="s">
        <v>78</v>
      </c>
      <c r="F9" s="6" t="s">
        <v>104</v>
      </c>
      <c r="G9" s="32" t="s">
        <v>105</v>
      </c>
    </row>
    <row r="10" spans="2:8" ht="32.1" customHeight="1">
      <c r="B10" s="269" t="s">
        <v>15</v>
      </c>
      <c r="C10" s="270"/>
      <c r="D10" s="270"/>
      <c r="E10" s="270"/>
      <c r="F10" s="271"/>
      <c r="G10" s="32"/>
    </row>
    <row r="11" spans="2:8" ht="32.1" customHeight="1">
      <c r="B11" s="272" t="s">
        <v>61</v>
      </c>
      <c r="C11" s="273"/>
      <c r="D11" s="273"/>
      <c r="E11" s="273"/>
      <c r="F11" s="274"/>
      <c r="G11" s="32"/>
    </row>
    <row r="12" spans="2:8" ht="32.1" customHeight="1">
      <c r="B12" s="272" t="s">
        <v>6</v>
      </c>
      <c r="C12" s="273"/>
      <c r="D12" s="273"/>
      <c r="E12" s="273"/>
      <c r="F12" s="274"/>
      <c r="G12" s="32"/>
    </row>
  </sheetData>
  <mergeCells count="6">
    <mergeCell ref="B1:G1"/>
    <mergeCell ref="B2:G2"/>
    <mergeCell ref="B10:F10"/>
    <mergeCell ref="B11:F11"/>
    <mergeCell ref="B12:F12"/>
    <mergeCell ref="B3:G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E1:I14"/>
  <sheetViews>
    <sheetView tabSelected="1" workbookViewId="0">
      <selection activeCell="J16" sqref="J16"/>
    </sheetView>
  </sheetViews>
  <sheetFormatPr baseColWidth="10" defaultRowHeight="15"/>
  <cols>
    <col min="5" max="5" width="16.85546875" style="158" customWidth="1"/>
    <col min="6" max="6" width="44.7109375" style="131" customWidth="1"/>
    <col min="7" max="7" width="11.7109375" style="131" customWidth="1"/>
    <col min="8" max="8" width="44.7109375" style="131" customWidth="1"/>
    <col min="9" max="9" width="11.7109375" style="131" customWidth="1"/>
  </cols>
  <sheetData>
    <row r="1" spans="5:9" ht="28.5">
      <c r="E1" s="360" t="s">
        <v>167</v>
      </c>
      <c r="F1" s="360"/>
      <c r="G1" s="360"/>
      <c r="H1" s="360"/>
      <c r="I1" s="360"/>
    </row>
    <row r="2" spans="5:9" ht="21">
      <c r="E2" s="361" t="s">
        <v>168</v>
      </c>
      <c r="F2" s="361"/>
      <c r="G2" s="361"/>
      <c r="H2" s="361"/>
      <c r="I2" s="361"/>
    </row>
    <row r="3" spans="5:9" ht="28.5" customHeight="1">
      <c r="E3" s="362" t="s">
        <v>13</v>
      </c>
      <c r="F3" s="362"/>
      <c r="G3" s="362"/>
      <c r="H3" s="362"/>
      <c r="I3" s="362"/>
    </row>
    <row r="4" spans="5:9" ht="25.5" customHeight="1">
      <c r="E4" s="363" t="s">
        <v>169</v>
      </c>
      <c r="F4" s="363"/>
      <c r="G4" s="363"/>
      <c r="H4" s="363"/>
      <c r="I4" s="363"/>
    </row>
    <row r="5" spans="5:9" ht="24.75" customHeight="1">
      <c r="E5" s="161"/>
      <c r="F5" s="161"/>
      <c r="G5" s="161"/>
      <c r="H5" s="162" t="s">
        <v>120</v>
      </c>
      <c r="I5" s="163" t="s">
        <v>170</v>
      </c>
    </row>
    <row r="6" spans="5:9" ht="15.75" thickBot="1"/>
    <row r="7" spans="5:9" ht="32.1" customHeight="1" thickBot="1">
      <c r="E7" s="160"/>
      <c r="F7" s="356" t="s">
        <v>164</v>
      </c>
      <c r="G7" s="357"/>
      <c r="H7" s="358" t="s">
        <v>166</v>
      </c>
      <c r="I7" s="359"/>
    </row>
    <row r="8" spans="5:9" ht="42" customHeight="1" thickBot="1">
      <c r="E8" s="159" t="s">
        <v>7</v>
      </c>
      <c r="F8" s="250" t="str">
        <f>IFERROR(VLOOKUP($H$5,Dimanche1,2,FALSE),"")</f>
        <v/>
      </c>
      <c r="G8" s="251" t="str">
        <f>IFERROR(VLOOKUP($H$5,Dimanche1,3,FALSE),"")</f>
        <v/>
      </c>
      <c r="H8" s="248" t="str">
        <f>IFERROR(VLOOKUP($H$5,Dimanche2,2,FALSE),"")</f>
        <v/>
      </c>
      <c r="I8" s="249" t="str">
        <f>IFERROR(VLOOKUP($H$5,Dimanche2,3,FALSE),"")</f>
        <v/>
      </c>
    </row>
    <row r="9" spans="5:9" ht="42" customHeight="1" thickBot="1">
      <c r="E9" s="160" t="s">
        <v>165</v>
      </c>
      <c r="F9" s="254" t="str">
        <f>IFERROR(VLOOKUP($H$5,Lundi1,2,FALSE),"")</f>
        <v/>
      </c>
      <c r="G9" s="255" t="str">
        <f>IFERROR(VLOOKUP($H$5,Lundi1,3,FALSE),"")</f>
        <v/>
      </c>
      <c r="H9" s="254" t="str">
        <f>IFERROR(VLOOKUP($H$5,Lundi2,2,FALSE),"")</f>
        <v/>
      </c>
      <c r="I9" s="255" t="str">
        <f>IFERROR(VLOOKUP($H$5,Lundi2,3,FALSE),"")</f>
        <v/>
      </c>
    </row>
    <row r="10" spans="5:9" ht="42" customHeight="1" thickBot="1">
      <c r="E10" s="159" t="s">
        <v>9</v>
      </c>
      <c r="F10" s="252" t="str">
        <f>IFERROR(VLOOKUP($H$5,Mardi1,2,FALSE),"")</f>
        <v>Machines Frigorifiques et pompes à chaleur</v>
      </c>
      <c r="G10" s="253" t="str">
        <f>IFERROR(VLOOKUP($H$5,Mardi1,3,FALSE),"")</f>
        <v>S:15</v>
      </c>
      <c r="H10" s="248" t="str">
        <f>IFERROR(VLOOKUP($H$5,Mardi2,2,FALSE),"")</f>
        <v>Réduction directe du minerai</v>
      </c>
      <c r="I10" s="249" t="str">
        <f>IFERROR(VLOOKUP($H$5,Mardi2,3,FALSE),"")</f>
        <v>S:19</v>
      </c>
    </row>
    <row r="11" spans="5:9" ht="42" customHeight="1" thickBot="1">
      <c r="E11" s="160" t="s">
        <v>10</v>
      </c>
      <c r="F11" s="254" t="str">
        <f>IFERROR(VLOOKUP($H$5,Mercredi1,2,FALSE),"")</f>
        <v xml:space="preserve">Transfert de chaleur 2 </v>
      </c>
      <c r="G11" s="255" t="str">
        <f>IFERROR(VLOOKUP($H$5,Mercredi1,3,FALSE),"")</f>
        <v>S:15</v>
      </c>
      <c r="H11" s="254" t="str">
        <f>IFERROR(VLOOKUP($H$5,Mercredi2,2,FALSE),"")</f>
        <v>Dynamique des structures avancée</v>
      </c>
      <c r="I11" s="255" t="str">
        <f>IFERROR(VLOOKUP($H$5,Mercredi2,3,FALSE),"")</f>
        <v>S:04</v>
      </c>
    </row>
    <row r="12" spans="5:9" ht="42" customHeight="1" thickBot="1">
      <c r="E12" s="159" t="s">
        <v>11</v>
      </c>
      <c r="F12" s="248" t="str">
        <f>IFERROR(VLOOKUP($H$5,Jeudi1,2,FALSE),"")</f>
        <v/>
      </c>
      <c r="G12" s="249" t="str">
        <f>IFERROR(VLOOKUP($H$5,Jeudi1,3,FALSE),"")</f>
        <v/>
      </c>
      <c r="H12" s="248" t="str">
        <f>IFERROR(VLOOKUP($H$5,Jeudi2,2,FALSE),"")</f>
        <v/>
      </c>
      <c r="I12" s="249" t="str">
        <f>IFERROR(VLOOKUP($H$5,Jeudi2,3,FALSE),"")</f>
        <v/>
      </c>
    </row>
    <row r="14" spans="5:9" ht="15.75">
      <c r="F14" s="164" t="s">
        <v>172</v>
      </c>
      <c r="H14" s="143" t="s">
        <v>171</v>
      </c>
    </row>
  </sheetData>
  <mergeCells count="6">
    <mergeCell ref="F7:G7"/>
    <mergeCell ref="H7:I7"/>
    <mergeCell ref="E1:I1"/>
    <mergeCell ref="E2:I2"/>
    <mergeCell ref="E3:I3"/>
    <mergeCell ref="E4:I4"/>
  </mergeCells>
  <dataValidations count="1">
    <dataValidation type="list" allowBlank="1" showInputMessage="1" showErrorMessage="1" sqref="H5">
      <formula1>Liste_enseignants</formula1>
    </dataValidation>
  </dataValidations>
  <printOptions horizontalCentered="1"/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9"/>
  <sheetViews>
    <sheetView workbookViewId="0">
      <selection activeCell="B22" sqref="B22:I25"/>
    </sheetView>
  </sheetViews>
  <sheetFormatPr baseColWidth="10" defaultRowHeight="15"/>
  <cols>
    <col min="2" max="2" width="24.5703125" bestFit="1" customWidth="1"/>
    <col min="3" max="3" width="24.5703125" style="94" customWidth="1"/>
    <col min="4" max="4" width="22.5703125" style="94" bestFit="1" customWidth="1"/>
    <col min="5" max="5" width="39" customWidth="1"/>
    <col min="6" max="6" width="39.42578125" bestFit="1" customWidth="1"/>
    <col min="7" max="7" width="12.5703125" bestFit="1" customWidth="1"/>
    <col min="8" max="8" width="6.140625" bestFit="1" customWidth="1"/>
    <col min="9" max="9" width="6.5703125" customWidth="1"/>
  </cols>
  <sheetData>
    <row r="1" spans="2:9" ht="14.25" customHeight="1">
      <c r="B1" s="268" t="s">
        <v>13</v>
      </c>
      <c r="C1" s="268"/>
      <c r="D1" s="268"/>
      <c r="E1" s="268"/>
      <c r="F1" s="268"/>
      <c r="G1" s="268"/>
      <c r="H1" s="268"/>
      <c r="I1" s="268"/>
    </row>
    <row r="2" spans="2:9" ht="13.5" customHeight="1">
      <c r="B2" s="268"/>
      <c r="C2" s="268"/>
      <c r="D2" s="268"/>
      <c r="E2" s="268"/>
      <c r="F2" s="268"/>
      <c r="G2" s="268"/>
      <c r="H2" s="268"/>
      <c r="I2" s="268"/>
    </row>
    <row r="3" spans="2:9" ht="23.25">
      <c r="B3" s="275" t="s">
        <v>12</v>
      </c>
      <c r="C3" s="275"/>
      <c r="D3" s="275"/>
      <c r="E3" s="275"/>
      <c r="F3" s="275"/>
      <c r="G3" s="275"/>
      <c r="H3" s="275"/>
      <c r="I3" s="275"/>
    </row>
    <row r="4" spans="2:9" ht="23.25">
      <c r="B4" s="276" t="s">
        <v>23</v>
      </c>
      <c r="C4" s="277"/>
      <c r="D4" s="277"/>
      <c r="E4" s="277"/>
      <c r="F4" s="277"/>
      <c r="G4" s="277"/>
      <c r="H4" s="277"/>
      <c r="I4" s="278"/>
    </row>
    <row r="5" spans="2:9" ht="19.5" thickBot="1">
      <c r="B5" s="13"/>
      <c r="C5" s="285" t="s">
        <v>99</v>
      </c>
      <c r="D5" s="286"/>
      <c r="E5" s="13" t="s">
        <v>14</v>
      </c>
      <c r="F5" s="18" t="s">
        <v>33</v>
      </c>
      <c r="G5" s="18" t="s">
        <v>86</v>
      </c>
      <c r="H5" s="18" t="s">
        <v>94</v>
      </c>
      <c r="I5" s="18" t="s">
        <v>88</v>
      </c>
    </row>
    <row r="6" spans="2:9">
      <c r="B6" s="39" t="s">
        <v>7</v>
      </c>
      <c r="C6" s="91" t="s">
        <v>144</v>
      </c>
      <c r="D6" s="141" t="s">
        <v>148</v>
      </c>
      <c r="E6" s="54" t="s">
        <v>3</v>
      </c>
      <c r="F6" s="55" t="s">
        <v>70</v>
      </c>
      <c r="G6" s="55" t="s">
        <v>104</v>
      </c>
      <c r="H6" s="42" t="s">
        <v>95</v>
      </c>
      <c r="I6" s="43" t="s">
        <v>107</v>
      </c>
    </row>
    <row r="7" spans="2:9">
      <c r="B7" s="44" t="s">
        <v>7</v>
      </c>
      <c r="C7" s="12"/>
      <c r="D7" s="24" t="s">
        <v>118</v>
      </c>
      <c r="E7" s="17" t="s">
        <v>3</v>
      </c>
      <c r="F7" s="22" t="s">
        <v>70</v>
      </c>
      <c r="G7" s="23" t="s">
        <v>104</v>
      </c>
      <c r="H7" s="21" t="s">
        <v>96</v>
      </c>
      <c r="I7" s="45" t="s">
        <v>108</v>
      </c>
    </row>
    <row r="8" spans="2:9">
      <c r="B8" s="46" t="s">
        <v>7</v>
      </c>
      <c r="C8" s="12"/>
      <c r="D8" s="24" t="s">
        <v>130</v>
      </c>
      <c r="E8" s="16" t="s">
        <v>3</v>
      </c>
      <c r="F8" s="20" t="s">
        <v>70</v>
      </c>
      <c r="G8" s="19" t="s">
        <v>104</v>
      </c>
      <c r="H8" s="21" t="s">
        <v>97</v>
      </c>
      <c r="I8" s="47" t="s">
        <v>109</v>
      </c>
    </row>
    <row r="9" spans="2:9" ht="15.75" thickBot="1">
      <c r="B9" s="48" t="s">
        <v>7</v>
      </c>
      <c r="C9" s="92"/>
      <c r="D9" s="93" t="s">
        <v>119</v>
      </c>
      <c r="E9" s="56" t="s">
        <v>3</v>
      </c>
      <c r="F9" s="57" t="s">
        <v>70</v>
      </c>
      <c r="G9" s="58" t="s">
        <v>104</v>
      </c>
      <c r="H9" s="49" t="s">
        <v>98</v>
      </c>
      <c r="I9" s="52" t="s">
        <v>110</v>
      </c>
    </row>
    <row r="10" spans="2:9">
      <c r="B10" s="39" t="s">
        <v>8</v>
      </c>
      <c r="C10" s="91" t="s">
        <v>130</v>
      </c>
      <c r="D10" s="141" t="s">
        <v>117</v>
      </c>
      <c r="E10" s="40" t="s">
        <v>0</v>
      </c>
      <c r="F10" s="41" t="s">
        <v>71</v>
      </c>
      <c r="G10" s="41" t="s">
        <v>104</v>
      </c>
      <c r="H10" s="42" t="s">
        <v>95</v>
      </c>
      <c r="I10" s="43" t="s">
        <v>107</v>
      </c>
    </row>
    <row r="11" spans="2:9">
      <c r="B11" s="44" t="s">
        <v>8</v>
      </c>
      <c r="C11" s="12"/>
      <c r="D11" s="24" t="s">
        <v>119</v>
      </c>
      <c r="E11" s="15" t="s">
        <v>0</v>
      </c>
      <c r="F11" s="23" t="s">
        <v>71</v>
      </c>
      <c r="G11" s="23" t="s">
        <v>104</v>
      </c>
      <c r="H11" s="21" t="s">
        <v>96</v>
      </c>
      <c r="I11" s="45" t="s">
        <v>108</v>
      </c>
    </row>
    <row r="12" spans="2:9">
      <c r="B12" s="46" t="s">
        <v>8</v>
      </c>
      <c r="C12" s="12"/>
      <c r="D12" s="24" t="s">
        <v>145</v>
      </c>
      <c r="E12" s="14" t="s">
        <v>0</v>
      </c>
      <c r="F12" s="25" t="s">
        <v>71</v>
      </c>
      <c r="G12" s="25" t="s">
        <v>104</v>
      </c>
      <c r="H12" s="21" t="s">
        <v>97</v>
      </c>
      <c r="I12" s="47" t="s">
        <v>109</v>
      </c>
    </row>
    <row r="13" spans="2:9" ht="15.75" thickBot="1">
      <c r="B13" s="48" t="s">
        <v>8</v>
      </c>
      <c r="C13" s="92"/>
      <c r="D13" s="93" t="s">
        <v>147</v>
      </c>
      <c r="E13" s="50" t="s">
        <v>0</v>
      </c>
      <c r="F13" s="51" t="s">
        <v>71</v>
      </c>
      <c r="G13" s="51" t="s">
        <v>104</v>
      </c>
      <c r="H13" s="49" t="s">
        <v>98</v>
      </c>
      <c r="I13" s="52" t="s">
        <v>110</v>
      </c>
    </row>
    <row r="14" spans="2:9">
      <c r="B14" s="39" t="s">
        <v>9</v>
      </c>
      <c r="C14" s="91" t="s">
        <v>131</v>
      </c>
      <c r="D14" s="141" t="s">
        <v>145</v>
      </c>
      <c r="E14" s="40" t="s">
        <v>1</v>
      </c>
      <c r="F14" s="41" t="s">
        <v>64</v>
      </c>
      <c r="G14" s="41" t="s">
        <v>104</v>
      </c>
      <c r="H14" s="42" t="s">
        <v>95</v>
      </c>
      <c r="I14" s="43" t="s">
        <v>107</v>
      </c>
    </row>
    <row r="15" spans="2:9">
      <c r="B15" s="44" t="s">
        <v>9</v>
      </c>
      <c r="C15" s="12"/>
      <c r="D15" s="24" t="s">
        <v>148</v>
      </c>
      <c r="E15" s="15" t="s">
        <v>1</v>
      </c>
      <c r="F15" s="23" t="s">
        <v>64</v>
      </c>
      <c r="G15" s="23" t="s">
        <v>104</v>
      </c>
      <c r="H15" s="21" t="s">
        <v>96</v>
      </c>
      <c r="I15" s="45" t="s">
        <v>108</v>
      </c>
    </row>
    <row r="16" spans="2:9">
      <c r="B16" s="46" t="s">
        <v>9</v>
      </c>
      <c r="C16" s="12"/>
      <c r="D16" s="24" t="s">
        <v>147</v>
      </c>
      <c r="E16" s="14" t="s">
        <v>1</v>
      </c>
      <c r="F16" s="25" t="s">
        <v>64</v>
      </c>
      <c r="G16" s="25" t="s">
        <v>104</v>
      </c>
      <c r="H16" s="21" t="s">
        <v>97</v>
      </c>
      <c r="I16" s="47" t="s">
        <v>109</v>
      </c>
    </row>
    <row r="17" spans="2:9" ht="15.75" thickBot="1">
      <c r="B17" s="48" t="s">
        <v>9</v>
      </c>
      <c r="C17" s="92"/>
      <c r="D17" s="93" t="s">
        <v>139</v>
      </c>
      <c r="E17" s="50" t="s">
        <v>1</v>
      </c>
      <c r="F17" s="51" t="s">
        <v>64</v>
      </c>
      <c r="G17" s="51" t="s">
        <v>104</v>
      </c>
      <c r="H17" s="49" t="s">
        <v>98</v>
      </c>
      <c r="I17" s="52" t="s">
        <v>110</v>
      </c>
    </row>
    <row r="18" spans="2:9">
      <c r="B18" s="39" t="s">
        <v>9</v>
      </c>
      <c r="C18" s="91" t="s">
        <v>132</v>
      </c>
      <c r="D18" s="141" t="s">
        <v>133</v>
      </c>
      <c r="E18" s="40" t="s">
        <v>20</v>
      </c>
      <c r="F18" s="41" t="s">
        <v>106</v>
      </c>
      <c r="G18" s="41" t="s">
        <v>104</v>
      </c>
      <c r="H18" s="42" t="s">
        <v>95</v>
      </c>
      <c r="I18" s="43" t="s">
        <v>107</v>
      </c>
    </row>
    <row r="19" spans="2:9">
      <c r="B19" s="44" t="s">
        <v>10</v>
      </c>
      <c r="C19" s="12"/>
      <c r="D19" s="24" t="s">
        <v>143</v>
      </c>
      <c r="E19" s="15" t="s">
        <v>20</v>
      </c>
      <c r="F19" s="23" t="s">
        <v>65</v>
      </c>
      <c r="G19" s="23" t="s">
        <v>104</v>
      </c>
      <c r="H19" s="21" t="s">
        <v>96</v>
      </c>
      <c r="I19" s="45" t="s">
        <v>108</v>
      </c>
    </row>
    <row r="20" spans="2:9">
      <c r="B20" s="46" t="s">
        <v>9</v>
      </c>
      <c r="C20" s="12"/>
      <c r="D20" s="24" t="s">
        <v>122</v>
      </c>
      <c r="E20" s="14" t="s">
        <v>20</v>
      </c>
      <c r="F20" s="25" t="s">
        <v>65</v>
      </c>
      <c r="G20" s="25" t="s">
        <v>104</v>
      </c>
      <c r="H20" s="21" t="s">
        <v>97</v>
      </c>
      <c r="I20" s="47" t="s">
        <v>109</v>
      </c>
    </row>
    <row r="21" spans="2:9" ht="15.75" thickBot="1">
      <c r="B21" s="48" t="s">
        <v>9</v>
      </c>
      <c r="C21" s="92"/>
      <c r="D21" s="93" t="s">
        <v>121</v>
      </c>
      <c r="E21" s="50" t="s">
        <v>20</v>
      </c>
      <c r="F21" s="51" t="s">
        <v>65</v>
      </c>
      <c r="G21" s="51" t="s">
        <v>104</v>
      </c>
      <c r="H21" s="49" t="s">
        <v>98</v>
      </c>
      <c r="I21" s="52" t="s">
        <v>110</v>
      </c>
    </row>
    <row r="22" spans="2:9">
      <c r="B22" s="39" t="s">
        <v>11</v>
      </c>
      <c r="C22" s="91" t="s">
        <v>133</v>
      </c>
      <c r="D22" s="141" t="s">
        <v>149</v>
      </c>
      <c r="E22" s="40" t="s">
        <v>2</v>
      </c>
      <c r="F22" s="41" t="s">
        <v>72</v>
      </c>
      <c r="G22" s="41" t="s">
        <v>104</v>
      </c>
      <c r="H22" s="42" t="s">
        <v>95</v>
      </c>
      <c r="I22" s="43" t="s">
        <v>107</v>
      </c>
    </row>
    <row r="23" spans="2:9">
      <c r="B23" s="44" t="s">
        <v>11</v>
      </c>
      <c r="C23" s="12"/>
      <c r="D23" s="24" t="s">
        <v>132</v>
      </c>
      <c r="E23" s="15" t="s">
        <v>2</v>
      </c>
      <c r="F23" s="23" t="s">
        <v>72</v>
      </c>
      <c r="G23" s="23" t="s">
        <v>104</v>
      </c>
      <c r="H23" s="21" t="s">
        <v>96</v>
      </c>
      <c r="I23" s="45" t="s">
        <v>108</v>
      </c>
    </row>
    <row r="24" spans="2:9">
      <c r="B24" s="46" t="s">
        <v>11</v>
      </c>
      <c r="C24" s="12"/>
      <c r="D24" s="24" t="s">
        <v>143</v>
      </c>
      <c r="E24" s="14" t="s">
        <v>2</v>
      </c>
      <c r="F24" s="25" t="s">
        <v>72</v>
      </c>
      <c r="G24" s="25" t="s">
        <v>104</v>
      </c>
      <c r="H24" s="21" t="s">
        <v>97</v>
      </c>
      <c r="I24" s="47" t="s">
        <v>109</v>
      </c>
    </row>
    <row r="25" spans="2:9" ht="15.75" thickBot="1">
      <c r="B25" s="48" t="s">
        <v>11</v>
      </c>
      <c r="C25" s="92"/>
      <c r="D25" s="93" t="s">
        <v>121</v>
      </c>
      <c r="E25" s="50" t="s">
        <v>2</v>
      </c>
      <c r="F25" s="51" t="s">
        <v>72</v>
      </c>
      <c r="G25" s="51" t="s">
        <v>104</v>
      </c>
      <c r="H25" s="49" t="s">
        <v>98</v>
      </c>
      <c r="I25" s="52" t="s">
        <v>110</v>
      </c>
    </row>
    <row r="26" spans="2:9" ht="21">
      <c r="B26" s="282" t="s">
        <v>15</v>
      </c>
      <c r="C26" s="283"/>
      <c r="D26" s="283"/>
      <c r="E26" s="283"/>
      <c r="F26" s="283"/>
      <c r="G26" s="283"/>
      <c r="H26" s="283"/>
      <c r="I26" s="284"/>
    </row>
    <row r="27" spans="2:9">
      <c r="B27" s="279" t="s">
        <v>4</v>
      </c>
      <c r="C27" s="280"/>
      <c r="D27" s="280"/>
      <c r="E27" s="280"/>
      <c r="F27" s="280"/>
      <c r="G27" s="280"/>
      <c r="H27" s="280"/>
      <c r="I27" s="281"/>
    </row>
    <row r="28" spans="2:9">
      <c r="B28" s="279" t="s">
        <v>5</v>
      </c>
      <c r="C28" s="280"/>
      <c r="D28" s="280"/>
      <c r="E28" s="280"/>
      <c r="F28" s="280"/>
      <c r="G28" s="280"/>
      <c r="H28" s="280"/>
      <c r="I28" s="281"/>
    </row>
    <row r="29" spans="2:9">
      <c r="B29" s="279" t="s">
        <v>6</v>
      </c>
      <c r="C29" s="280"/>
      <c r="D29" s="280"/>
      <c r="E29" s="280"/>
      <c r="F29" s="280"/>
      <c r="G29" s="280"/>
      <c r="H29" s="280"/>
      <c r="I29" s="281"/>
    </row>
  </sheetData>
  <mergeCells count="8">
    <mergeCell ref="B4:I4"/>
    <mergeCell ref="B3:I3"/>
    <mergeCell ref="B1:I2"/>
    <mergeCell ref="B28:I28"/>
    <mergeCell ref="B29:I29"/>
    <mergeCell ref="B26:I26"/>
    <mergeCell ref="B27:I27"/>
    <mergeCell ref="C5:D5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1"/>
  <sheetViews>
    <sheetView topLeftCell="A4" workbookViewId="0">
      <selection activeCell="B22" sqref="B22:I25"/>
    </sheetView>
  </sheetViews>
  <sheetFormatPr baseColWidth="10" defaultRowHeight="15"/>
  <cols>
    <col min="2" max="2" width="24.5703125" bestFit="1" customWidth="1"/>
    <col min="3" max="3" width="23.28515625" style="94" customWidth="1"/>
    <col min="4" max="4" width="20.28515625" style="94" bestFit="1" customWidth="1"/>
    <col min="5" max="5" width="33.28515625" customWidth="1"/>
    <col min="6" max="6" width="35.28515625" style="26" bestFit="1" customWidth="1"/>
    <col min="7" max="7" width="12.85546875" customWidth="1"/>
    <col min="8" max="8" width="6.140625" bestFit="1" customWidth="1"/>
    <col min="9" max="9" width="6.42578125" bestFit="1" customWidth="1"/>
  </cols>
  <sheetData>
    <row r="1" spans="2:9" ht="23.25" customHeight="1">
      <c r="B1" s="268" t="s">
        <v>13</v>
      </c>
      <c r="C1" s="268"/>
      <c r="D1" s="268"/>
      <c r="E1" s="268"/>
      <c r="F1" s="268"/>
      <c r="G1" s="268"/>
      <c r="H1" s="268"/>
      <c r="I1" s="268"/>
    </row>
    <row r="2" spans="2:9" ht="9.75" customHeight="1">
      <c r="B2" s="268"/>
      <c r="C2" s="268"/>
      <c r="D2" s="268"/>
      <c r="E2" s="268"/>
      <c r="F2" s="268"/>
      <c r="G2" s="268"/>
      <c r="H2" s="268"/>
      <c r="I2" s="268"/>
    </row>
    <row r="3" spans="2:9" ht="23.25">
      <c r="B3" s="268" t="s">
        <v>12</v>
      </c>
      <c r="C3" s="268"/>
      <c r="D3" s="268"/>
      <c r="E3" s="268"/>
      <c r="F3" s="268"/>
      <c r="G3" s="268"/>
      <c r="H3" s="268"/>
      <c r="I3" s="268"/>
    </row>
    <row r="4" spans="2:9" ht="23.25">
      <c r="B4" s="287" t="s">
        <v>24</v>
      </c>
      <c r="C4" s="288"/>
      <c r="D4" s="288"/>
      <c r="E4" s="288"/>
      <c r="F4" s="288"/>
      <c r="G4" s="288"/>
      <c r="H4" s="288"/>
      <c r="I4" s="288"/>
    </row>
    <row r="5" spans="2:9" ht="19.5" thickBot="1">
      <c r="B5" s="30"/>
      <c r="C5" s="289" t="s">
        <v>99</v>
      </c>
      <c r="D5" s="290"/>
      <c r="E5" s="90" t="s">
        <v>14</v>
      </c>
      <c r="F5" s="31" t="s">
        <v>33</v>
      </c>
      <c r="G5" s="32" t="s">
        <v>86</v>
      </c>
      <c r="H5" s="32" t="s">
        <v>94</v>
      </c>
      <c r="I5" s="32" t="s">
        <v>88</v>
      </c>
    </row>
    <row r="6" spans="2:9">
      <c r="B6" s="64" t="s">
        <v>7</v>
      </c>
      <c r="C6" s="65" t="s">
        <v>134</v>
      </c>
      <c r="D6" s="142" t="s">
        <v>141</v>
      </c>
      <c r="E6" s="66" t="s">
        <v>16</v>
      </c>
      <c r="F6" s="67" t="s">
        <v>73</v>
      </c>
      <c r="G6" s="68" t="s">
        <v>104</v>
      </c>
      <c r="H6" s="69" t="s">
        <v>95</v>
      </c>
      <c r="I6" s="70" t="s">
        <v>111</v>
      </c>
    </row>
    <row r="7" spans="2:9">
      <c r="B7" s="71" t="s">
        <v>7</v>
      </c>
      <c r="C7" s="3"/>
      <c r="D7" s="29" t="s">
        <v>146</v>
      </c>
      <c r="E7" s="28" t="s">
        <v>16</v>
      </c>
      <c r="F7" s="34" t="s">
        <v>73</v>
      </c>
      <c r="G7" s="35" t="s">
        <v>104</v>
      </c>
      <c r="H7" s="33" t="s">
        <v>96</v>
      </c>
      <c r="I7" s="72" t="s">
        <v>112</v>
      </c>
    </row>
    <row r="8" spans="2:9">
      <c r="B8" s="73" t="s">
        <v>7</v>
      </c>
      <c r="C8" s="3"/>
      <c r="D8" s="29" t="s">
        <v>149</v>
      </c>
      <c r="E8" s="63" t="s">
        <v>16</v>
      </c>
      <c r="F8" s="61" t="s">
        <v>73</v>
      </c>
      <c r="G8" s="59" t="s">
        <v>104</v>
      </c>
      <c r="H8" s="33" t="s">
        <v>97</v>
      </c>
      <c r="I8" s="72" t="s">
        <v>113</v>
      </c>
    </row>
    <row r="9" spans="2:9" ht="15.75" thickBot="1">
      <c r="B9" s="74" t="s">
        <v>7</v>
      </c>
      <c r="C9" s="75"/>
      <c r="D9" s="76" t="s">
        <v>117</v>
      </c>
      <c r="E9" s="77" t="s">
        <v>16</v>
      </c>
      <c r="F9" s="78" t="s">
        <v>73</v>
      </c>
      <c r="G9" s="79" t="s">
        <v>104</v>
      </c>
      <c r="H9" s="76" t="s">
        <v>98</v>
      </c>
      <c r="I9" s="80" t="s">
        <v>114</v>
      </c>
    </row>
    <row r="10" spans="2:9">
      <c r="B10" s="64" t="s">
        <v>8</v>
      </c>
      <c r="C10" s="65" t="s">
        <v>144</v>
      </c>
      <c r="D10" s="142" t="s">
        <v>115</v>
      </c>
      <c r="E10" s="81" t="s">
        <v>17</v>
      </c>
      <c r="F10" s="82" t="s">
        <v>74</v>
      </c>
      <c r="G10" s="83" t="s">
        <v>104</v>
      </c>
      <c r="H10" s="69" t="s">
        <v>95</v>
      </c>
      <c r="I10" s="70" t="s">
        <v>111</v>
      </c>
    </row>
    <row r="11" spans="2:9">
      <c r="B11" s="71" t="s">
        <v>8</v>
      </c>
      <c r="C11" s="3"/>
      <c r="D11" s="29" t="s">
        <v>135</v>
      </c>
      <c r="E11" s="27" t="s">
        <v>17</v>
      </c>
      <c r="F11" s="36" t="s">
        <v>74</v>
      </c>
      <c r="G11" s="35" t="s">
        <v>104</v>
      </c>
      <c r="H11" s="33" t="s">
        <v>96</v>
      </c>
      <c r="I11" s="72" t="s">
        <v>112</v>
      </c>
    </row>
    <row r="12" spans="2:9">
      <c r="B12" s="73" t="s">
        <v>8</v>
      </c>
      <c r="C12" s="3"/>
      <c r="D12" s="29" t="s">
        <v>137</v>
      </c>
      <c r="E12" s="37" t="s">
        <v>17</v>
      </c>
      <c r="F12" s="62" t="s">
        <v>74</v>
      </c>
      <c r="G12" s="60" t="s">
        <v>104</v>
      </c>
      <c r="H12" s="33" t="s">
        <v>97</v>
      </c>
      <c r="I12" s="72" t="s">
        <v>113</v>
      </c>
    </row>
    <row r="13" spans="2:9" ht="15.75" thickBot="1">
      <c r="B13" s="74" t="s">
        <v>8</v>
      </c>
      <c r="C13" s="75"/>
      <c r="D13" s="76" t="s">
        <v>146</v>
      </c>
      <c r="E13" s="84" t="s">
        <v>17</v>
      </c>
      <c r="F13" s="85" t="s">
        <v>74</v>
      </c>
      <c r="G13" s="86" t="s">
        <v>104</v>
      </c>
      <c r="H13" s="76" t="s">
        <v>98</v>
      </c>
      <c r="I13" s="80" t="s">
        <v>114</v>
      </c>
    </row>
    <row r="14" spans="2:9" ht="28.5">
      <c r="B14" s="64" t="s">
        <v>9</v>
      </c>
      <c r="C14" s="65" t="s">
        <v>135</v>
      </c>
      <c r="D14" s="142" t="s">
        <v>137</v>
      </c>
      <c r="E14" s="81" t="s">
        <v>18</v>
      </c>
      <c r="F14" s="82" t="s">
        <v>66</v>
      </c>
      <c r="G14" s="83" t="s">
        <v>104</v>
      </c>
      <c r="H14" s="69" t="s">
        <v>95</v>
      </c>
      <c r="I14" s="70" t="s">
        <v>111</v>
      </c>
    </row>
    <row r="15" spans="2:9" ht="28.5">
      <c r="B15" s="71" t="s">
        <v>9</v>
      </c>
      <c r="C15" s="3"/>
      <c r="D15" s="29" t="s">
        <v>142</v>
      </c>
      <c r="E15" s="27" t="s">
        <v>18</v>
      </c>
      <c r="F15" s="36" t="s">
        <v>66</v>
      </c>
      <c r="G15" s="35" t="s">
        <v>104</v>
      </c>
      <c r="H15" s="33" t="s">
        <v>96</v>
      </c>
      <c r="I15" s="72" t="s">
        <v>112</v>
      </c>
    </row>
    <row r="16" spans="2:9" ht="28.5">
      <c r="B16" s="73" t="s">
        <v>9</v>
      </c>
      <c r="C16" s="3"/>
      <c r="D16" s="29" t="s">
        <v>120</v>
      </c>
      <c r="E16" s="37" t="s">
        <v>18</v>
      </c>
      <c r="F16" s="62" t="s">
        <v>66</v>
      </c>
      <c r="G16" s="60" t="s">
        <v>104</v>
      </c>
      <c r="H16" s="33" t="s">
        <v>97</v>
      </c>
      <c r="I16" s="72" t="s">
        <v>113</v>
      </c>
    </row>
    <row r="17" spans="2:9" ht="29.25" thickBot="1">
      <c r="B17" s="74" t="s">
        <v>9</v>
      </c>
      <c r="C17" s="75"/>
      <c r="D17" s="76" t="s">
        <v>138</v>
      </c>
      <c r="E17" s="84" t="s">
        <v>18</v>
      </c>
      <c r="F17" s="85" t="s">
        <v>66</v>
      </c>
      <c r="G17" s="86" t="s">
        <v>104</v>
      </c>
      <c r="H17" s="76" t="s">
        <v>98</v>
      </c>
      <c r="I17" s="80" t="s">
        <v>114</v>
      </c>
    </row>
    <row r="18" spans="2:9">
      <c r="B18" s="64" t="s">
        <v>9</v>
      </c>
      <c r="C18" s="65" t="s">
        <v>136</v>
      </c>
      <c r="D18" s="142" t="s">
        <v>131</v>
      </c>
      <c r="E18" s="81" t="s">
        <v>19</v>
      </c>
      <c r="F18" s="82" t="s">
        <v>67</v>
      </c>
      <c r="G18" s="83" t="s">
        <v>104</v>
      </c>
      <c r="H18" s="69" t="s">
        <v>95</v>
      </c>
      <c r="I18" s="70" t="s">
        <v>111</v>
      </c>
    </row>
    <row r="19" spans="2:9">
      <c r="B19" s="71" t="s">
        <v>10</v>
      </c>
      <c r="C19" s="3"/>
      <c r="D19" s="29" t="s">
        <v>140</v>
      </c>
      <c r="E19" s="27" t="s">
        <v>19</v>
      </c>
      <c r="F19" s="36" t="s">
        <v>67</v>
      </c>
      <c r="G19" s="35" t="s">
        <v>104</v>
      </c>
      <c r="H19" s="33" t="s">
        <v>96</v>
      </c>
      <c r="I19" s="72" t="s">
        <v>112</v>
      </c>
    </row>
    <row r="20" spans="2:9">
      <c r="B20" s="73" t="s">
        <v>9</v>
      </c>
      <c r="C20" s="3"/>
      <c r="D20" s="29" t="s">
        <v>120</v>
      </c>
      <c r="E20" s="37" t="s">
        <v>19</v>
      </c>
      <c r="F20" s="62" t="s">
        <v>67</v>
      </c>
      <c r="G20" s="60" t="s">
        <v>104</v>
      </c>
      <c r="H20" s="33" t="s">
        <v>97</v>
      </c>
      <c r="I20" s="72" t="s">
        <v>113</v>
      </c>
    </row>
    <row r="21" spans="2:9" ht="15.75" thickBot="1">
      <c r="B21" s="74" t="s">
        <v>9</v>
      </c>
      <c r="C21" s="75"/>
      <c r="D21" s="76" t="s">
        <v>138</v>
      </c>
      <c r="E21" s="84" t="s">
        <v>19</v>
      </c>
      <c r="F21" s="85" t="s">
        <v>67</v>
      </c>
      <c r="G21" s="86" t="s">
        <v>104</v>
      </c>
      <c r="H21" s="76" t="s">
        <v>98</v>
      </c>
      <c r="I21" s="80" t="s">
        <v>114</v>
      </c>
    </row>
    <row r="22" spans="2:9">
      <c r="B22" s="87"/>
      <c r="C22" s="65" t="s">
        <v>136</v>
      </c>
      <c r="D22" s="142" t="s">
        <v>141</v>
      </c>
      <c r="E22" s="81" t="s">
        <v>21</v>
      </c>
      <c r="F22" s="82" t="s">
        <v>75</v>
      </c>
      <c r="G22" s="83" t="s">
        <v>104</v>
      </c>
      <c r="H22" s="69" t="s">
        <v>95</v>
      </c>
      <c r="I22" s="70" t="s">
        <v>111</v>
      </c>
    </row>
    <row r="23" spans="2:9">
      <c r="B23" s="71" t="s">
        <v>11</v>
      </c>
      <c r="C23" s="3"/>
      <c r="D23" s="29" t="s">
        <v>134</v>
      </c>
      <c r="E23" s="27" t="s">
        <v>21</v>
      </c>
      <c r="F23" s="36" t="s">
        <v>75</v>
      </c>
      <c r="G23" s="35" t="s">
        <v>104</v>
      </c>
      <c r="H23" s="33" t="s">
        <v>96</v>
      </c>
      <c r="I23" s="72" t="s">
        <v>112</v>
      </c>
    </row>
    <row r="24" spans="2:9">
      <c r="B24" s="71"/>
      <c r="C24" s="3"/>
      <c r="D24" s="29" t="s">
        <v>140</v>
      </c>
      <c r="E24" s="37" t="s">
        <v>21</v>
      </c>
      <c r="F24" s="62" t="s">
        <v>75</v>
      </c>
      <c r="G24" s="60" t="s">
        <v>104</v>
      </c>
      <c r="H24" s="33" t="s">
        <v>97</v>
      </c>
      <c r="I24" s="72" t="s">
        <v>113</v>
      </c>
    </row>
    <row r="25" spans="2:9" ht="15.75" thickBot="1">
      <c r="B25" s="88"/>
      <c r="C25" s="75"/>
      <c r="D25" s="76" t="s">
        <v>122</v>
      </c>
      <c r="E25" s="84" t="s">
        <v>21</v>
      </c>
      <c r="F25" s="85" t="s">
        <v>75</v>
      </c>
      <c r="G25" s="86" t="s">
        <v>104</v>
      </c>
      <c r="H25" s="76" t="s">
        <v>98</v>
      </c>
      <c r="I25" s="80" t="s">
        <v>114</v>
      </c>
    </row>
    <row r="26" spans="2:9" ht="21">
      <c r="B26" s="291" t="s">
        <v>15</v>
      </c>
      <c r="C26" s="292"/>
      <c r="D26" s="292"/>
      <c r="E26" s="292"/>
      <c r="F26" s="292"/>
      <c r="G26" s="292"/>
      <c r="H26" s="292"/>
      <c r="I26" s="293"/>
    </row>
    <row r="27" spans="2:9" ht="17.25" customHeight="1">
      <c r="B27" s="294" t="s">
        <v>22</v>
      </c>
      <c r="C27" s="295"/>
      <c r="D27" s="295"/>
      <c r="E27" s="295"/>
      <c r="F27" s="295"/>
      <c r="G27" s="295"/>
      <c r="H27" s="295"/>
      <c r="I27" s="296"/>
    </row>
    <row r="28" spans="2:9" ht="15" customHeight="1">
      <c r="B28" s="294" t="s">
        <v>6</v>
      </c>
      <c r="C28" s="295"/>
      <c r="D28" s="295"/>
      <c r="E28" s="295"/>
      <c r="F28" s="295"/>
      <c r="G28" s="295"/>
      <c r="H28" s="295"/>
      <c r="I28" s="296"/>
    </row>
    <row r="29" spans="2:9" ht="15" customHeight="1">
      <c r="B29" s="297"/>
      <c r="C29" s="298"/>
      <c r="D29" s="298"/>
      <c r="E29" s="298"/>
      <c r="F29" s="298"/>
      <c r="G29" s="298"/>
      <c r="H29" s="298"/>
      <c r="I29" s="299"/>
    </row>
    <row r="30" spans="2:9" ht="15" customHeight="1">
      <c r="B30" s="297"/>
      <c r="C30" s="298"/>
      <c r="D30" s="298"/>
      <c r="E30" s="298"/>
      <c r="F30" s="298"/>
      <c r="G30" s="298"/>
      <c r="H30" s="298"/>
      <c r="I30" s="299"/>
    </row>
    <row r="31" spans="2:9" ht="15" customHeight="1" thickBot="1">
      <c r="B31" s="300"/>
      <c r="C31" s="301"/>
      <c r="D31" s="301"/>
      <c r="E31" s="301"/>
      <c r="F31" s="301"/>
      <c r="G31" s="301"/>
      <c r="H31" s="301"/>
      <c r="I31" s="302"/>
    </row>
  </sheetData>
  <mergeCells count="10">
    <mergeCell ref="B27:I27"/>
    <mergeCell ref="B28:I28"/>
    <mergeCell ref="B29:I29"/>
    <mergeCell ref="B30:I30"/>
    <mergeCell ref="B31:I31"/>
    <mergeCell ref="B1:I2"/>
    <mergeCell ref="B3:I3"/>
    <mergeCell ref="B4:I4"/>
    <mergeCell ref="C5:D5"/>
    <mergeCell ref="B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2:K58"/>
  <sheetViews>
    <sheetView topLeftCell="B41" workbookViewId="0">
      <selection activeCell="H55" sqref="H55"/>
    </sheetView>
  </sheetViews>
  <sheetFormatPr baseColWidth="10" defaultRowHeight="15"/>
  <cols>
    <col min="3" max="3" width="20.140625" bestFit="1" customWidth="1"/>
    <col min="4" max="4" width="20.28515625" bestFit="1" customWidth="1"/>
    <col min="5" max="5" width="34.85546875" bestFit="1" customWidth="1"/>
    <col min="8" max="8" width="24.5703125" style="247" bestFit="1" customWidth="1"/>
    <col min="9" max="9" width="20.28515625" style="247" bestFit="1" customWidth="1"/>
    <col min="10" max="10" width="29.85546875" style="247" customWidth="1"/>
    <col min="11" max="11" width="11.42578125" style="247"/>
  </cols>
  <sheetData>
    <row r="2" spans="3:11">
      <c r="C2" s="329" t="s">
        <v>173</v>
      </c>
      <c r="D2" s="329"/>
      <c r="E2" s="329"/>
      <c r="F2" s="329"/>
    </row>
    <row r="3" spans="3:11">
      <c r="C3" s="330"/>
      <c r="D3" s="330"/>
      <c r="E3" s="330"/>
      <c r="F3" s="330"/>
    </row>
    <row r="4" spans="3:11" ht="15.75" thickBot="1">
      <c r="C4" s="315" t="s">
        <v>7</v>
      </c>
      <c r="D4" s="186" t="s">
        <v>115</v>
      </c>
      <c r="E4" s="184" t="s">
        <v>57</v>
      </c>
      <c r="F4" s="191" t="s">
        <v>105</v>
      </c>
      <c r="H4" s="303" t="s">
        <v>7</v>
      </c>
      <c r="I4" s="176" t="s">
        <v>119</v>
      </c>
      <c r="J4" s="176" t="s">
        <v>45</v>
      </c>
      <c r="K4" s="178" t="s">
        <v>89</v>
      </c>
    </row>
    <row r="5" spans="3:11" ht="28.5">
      <c r="C5" s="316"/>
      <c r="D5" s="185" t="s">
        <v>148</v>
      </c>
      <c r="E5" s="213" t="s">
        <v>3</v>
      </c>
      <c r="F5" s="190" t="s">
        <v>107</v>
      </c>
      <c r="H5" s="304"/>
      <c r="I5" s="177" t="s">
        <v>144</v>
      </c>
      <c r="J5" s="230" t="s">
        <v>27</v>
      </c>
      <c r="K5" s="182" t="s">
        <v>90</v>
      </c>
    </row>
    <row r="6" spans="3:11" ht="28.5">
      <c r="C6" s="316"/>
      <c r="D6" s="186" t="s">
        <v>118</v>
      </c>
      <c r="E6" s="187" t="s">
        <v>3</v>
      </c>
      <c r="F6" s="188" t="s">
        <v>108</v>
      </c>
      <c r="H6" s="304"/>
      <c r="I6" s="178" t="s">
        <v>115</v>
      </c>
      <c r="J6" s="179" t="s">
        <v>27</v>
      </c>
      <c r="K6" s="180" t="s">
        <v>91</v>
      </c>
    </row>
    <row r="7" spans="3:11" ht="28.5">
      <c r="C7" s="316"/>
      <c r="D7" s="186" t="s">
        <v>144</v>
      </c>
      <c r="E7" s="187" t="s">
        <v>3</v>
      </c>
      <c r="F7" s="188"/>
      <c r="H7" s="304"/>
      <c r="I7" s="178" t="s">
        <v>130</v>
      </c>
      <c r="J7" s="179" t="s">
        <v>27</v>
      </c>
      <c r="K7" s="180"/>
    </row>
    <row r="8" spans="3:11" ht="28.5">
      <c r="C8" s="316"/>
      <c r="D8" s="186" t="s">
        <v>130</v>
      </c>
      <c r="E8" s="187" t="s">
        <v>3</v>
      </c>
      <c r="F8" s="188" t="s">
        <v>109</v>
      </c>
      <c r="H8" s="304"/>
      <c r="I8" s="178" t="s">
        <v>134</v>
      </c>
      <c r="J8" s="179" t="s">
        <v>27</v>
      </c>
      <c r="K8" s="180" t="s">
        <v>92</v>
      </c>
    </row>
    <row r="9" spans="3:11" ht="29.25" thickBot="1">
      <c r="C9" s="316"/>
      <c r="D9" s="189" t="s">
        <v>119</v>
      </c>
      <c r="E9" s="214" t="s">
        <v>3</v>
      </c>
      <c r="F9" s="192" t="s">
        <v>110</v>
      </c>
      <c r="H9" s="304"/>
      <c r="I9" s="181" t="s">
        <v>119</v>
      </c>
      <c r="J9" s="231" t="s">
        <v>27</v>
      </c>
      <c r="K9" s="183" t="s">
        <v>93</v>
      </c>
    </row>
    <row r="10" spans="3:11">
      <c r="C10" s="316"/>
      <c r="D10" s="185" t="s">
        <v>141</v>
      </c>
      <c r="E10" s="213" t="s">
        <v>16</v>
      </c>
      <c r="F10" s="190" t="s">
        <v>111</v>
      </c>
      <c r="H10" s="304"/>
      <c r="I10" s="177" t="s">
        <v>142</v>
      </c>
      <c r="J10" s="230" t="s">
        <v>34</v>
      </c>
      <c r="K10" s="182" t="s">
        <v>100</v>
      </c>
    </row>
    <row r="11" spans="3:11">
      <c r="C11" s="316"/>
      <c r="D11" s="186" t="s">
        <v>146</v>
      </c>
      <c r="E11" s="187" t="s">
        <v>16</v>
      </c>
      <c r="F11" s="188" t="s">
        <v>112</v>
      </c>
      <c r="H11" s="304"/>
      <c r="I11" s="178" t="s">
        <v>139</v>
      </c>
      <c r="J11" s="179" t="s">
        <v>34</v>
      </c>
      <c r="K11" s="180" t="s">
        <v>101</v>
      </c>
    </row>
    <row r="12" spans="3:11">
      <c r="C12" s="316"/>
      <c r="D12" s="186" t="s">
        <v>134</v>
      </c>
      <c r="E12" s="187" t="s">
        <v>16</v>
      </c>
      <c r="F12" s="188"/>
      <c r="H12" s="304"/>
      <c r="I12" s="178" t="s">
        <v>141</v>
      </c>
      <c r="J12" s="179" t="s">
        <v>34</v>
      </c>
      <c r="K12" s="180"/>
    </row>
    <row r="13" spans="3:11">
      <c r="C13" s="316"/>
      <c r="D13" s="186" t="s">
        <v>149</v>
      </c>
      <c r="E13" s="187" t="s">
        <v>16</v>
      </c>
      <c r="F13" s="188" t="s">
        <v>113</v>
      </c>
      <c r="H13" s="304"/>
      <c r="I13" s="178" t="s">
        <v>146</v>
      </c>
      <c r="J13" s="179" t="s">
        <v>34</v>
      </c>
      <c r="K13" s="180" t="s">
        <v>102</v>
      </c>
    </row>
    <row r="14" spans="3:11" ht="15.75" thickBot="1">
      <c r="C14" s="317"/>
      <c r="D14" s="189" t="s">
        <v>117</v>
      </c>
      <c r="E14" s="214" t="s">
        <v>16</v>
      </c>
      <c r="F14" s="192" t="s">
        <v>114</v>
      </c>
      <c r="H14" s="305"/>
      <c r="I14" s="181" t="s">
        <v>149</v>
      </c>
      <c r="J14" s="231" t="s">
        <v>34</v>
      </c>
      <c r="K14" s="183" t="s">
        <v>103</v>
      </c>
    </row>
    <row r="15" spans="3:11" ht="43.5" customHeight="1" thickBot="1">
      <c r="C15" s="318" t="s">
        <v>8</v>
      </c>
      <c r="D15" s="205" t="s">
        <v>116</v>
      </c>
      <c r="E15" s="202" t="s">
        <v>58</v>
      </c>
      <c r="F15" s="203" t="s">
        <v>105</v>
      </c>
      <c r="H15" s="306" t="s">
        <v>8</v>
      </c>
      <c r="I15" s="202" t="s">
        <v>117</v>
      </c>
      <c r="J15" s="202" t="s">
        <v>46</v>
      </c>
      <c r="K15" s="205" t="s">
        <v>89</v>
      </c>
    </row>
    <row r="16" spans="3:11">
      <c r="C16" s="319"/>
      <c r="D16" s="204" t="s">
        <v>117</v>
      </c>
      <c r="E16" s="211" t="s">
        <v>0</v>
      </c>
      <c r="F16" s="209" t="s">
        <v>107</v>
      </c>
      <c r="H16" s="307"/>
      <c r="I16" s="204" t="s">
        <v>116</v>
      </c>
      <c r="J16" s="211" t="s">
        <v>25</v>
      </c>
      <c r="K16" s="209" t="s">
        <v>90</v>
      </c>
    </row>
    <row r="17" spans="3:11">
      <c r="C17" s="319"/>
      <c r="D17" s="205" t="s">
        <v>119</v>
      </c>
      <c r="E17" s="206" t="s">
        <v>0</v>
      </c>
      <c r="F17" s="207" t="s">
        <v>108</v>
      </c>
      <c r="H17" s="307"/>
      <c r="I17" s="205" t="s">
        <v>130</v>
      </c>
      <c r="J17" s="206" t="s">
        <v>25</v>
      </c>
      <c r="K17" s="207" t="s">
        <v>91</v>
      </c>
    </row>
    <row r="18" spans="3:11">
      <c r="C18" s="319"/>
      <c r="D18" s="205" t="s">
        <v>130</v>
      </c>
      <c r="E18" s="206" t="s">
        <v>0</v>
      </c>
      <c r="F18" s="207"/>
      <c r="H18" s="307"/>
      <c r="I18" s="205" t="s">
        <v>137</v>
      </c>
      <c r="J18" s="206" t="s">
        <v>25</v>
      </c>
      <c r="K18" s="207"/>
    </row>
    <row r="19" spans="3:11">
      <c r="C19" s="319"/>
      <c r="D19" s="205" t="s">
        <v>145</v>
      </c>
      <c r="E19" s="206" t="s">
        <v>0</v>
      </c>
      <c r="F19" s="207" t="s">
        <v>109</v>
      </c>
      <c r="H19" s="307"/>
      <c r="I19" s="205" t="s">
        <v>144</v>
      </c>
      <c r="J19" s="206" t="s">
        <v>25</v>
      </c>
      <c r="K19" s="207" t="s">
        <v>92</v>
      </c>
    </row>
    <row r="20" spans="3:11" ht="15.75" thickBot="1">
      <c r="C20" s="319"/>
      <c r="D20" s="208" t="s">
        <v>147</v>
      </c>
      <c r="E20" s="212" t="s">
        <v>0</v>
      </c>
      <c r="F20" s="210" t="s">
        <v>110</v>
      </c>
      <c r="H20" s="307"/>
      <c r="I20" s="208" t="s">
        <v>147</v>
      </c>
      <c r="J20" s="212" t="s">
        <v>25</v>
      </c>
      <c r="K20" s="210" t="s">
        <v>93</v>
      </c>
    </row>
    <row r="21" spans="3:11" ht="15.75" thickBot="1">
      <c r="C21" s="319"/>
      <c r="D21" s="204" t="s">
        <v>115</v>
      </c>
      <c r="E21" s="211" t="s">
        <v>17</v>
      </c>
      <c r="F21" s="209" t="s">
        <v>111</v>
      </c>
      <c r="H21" s="307"/>
      <c r="I21" s="204" t="s">
        <v>115</v>
      </c>
      <c r="J21" s="211" t="s">
        <v>37</v>
      </c>
      <c r="K21" s="209" t="s">
        <v>100</v>
      </c>
    </row>
    <row r="22" spans="3:11">
      <c r="C22" s="319"/>
      <c r="D22" s="256" t="s">
        <v>144</v>
      </c>
      <c r="E22" s="211" t="s">
        <v>17</v>
      </c>
      <c r="F22" s="257"/>
      <c r="H22" s="307"/>
      <c r="I22" s="256" t="s">
        <v>118</v>
      </c>
      <c r="J22" s="211" t="s">
        <v>37</v>
      </c>
      <c r="K22" s="257"/>
    </row>
    <row r="23" spans="3:11">
      <c r="C23" s="319"/>
      <c r="D23" s="205" t="s">
        <v>135</v>
      </c>
      <c r="E23" s="206" t="s">
        <v>17</v>
      </c>
      <c r="F23" s="207" t="s">
        <v>112</v>
      </c>
      <c r="H23" s="307"/>
      <c r="I23" s="205" t="s">
        <v>135</v>
      </c>
      <c r="J23" s="206" t="s">
        <v>37</v>
      </c>
      <c r="K23" s="207" t="s">
        <v>101</v>
      </c>
    </row>
    <row r="24" spans="3:11">
      <c r="C24" s="319"/>
      <c r="D24" s="205" t="s">
        <v>137</v>
      </c>
      <c r="E24" s="206" t="s">
        <v>17</v>
      </c>
      <c r="F24" s="207" t="s">
        <v>113</v>
      </c>
      <c r="H24" s="307"/>
      <c r="I24" s="205" t="s">
        <v>145</v>
      </c>
      <c r="J24" s="206" t="s">
        <v>37</v>
      </c>
      <c r="K24" s="207" t="s">
        <v>102</v>
      </c>
    </row>
    <row r="25" spans="3:11" ht="15.75" thickBot="1">
      <c r="C25" s="320"/>
      <c r="D25" s="208" t="s">
        <v>146</v>
      </c>
      <c r="E25" s="212" t="s">
        <v>17</v>
      </c>
      <c r="F25" s="210" t="s">
        <v>114</v>
      </c>
      <c r="H25" s="308"/>
      <c r="I25" s="208" t="s">
        <v>146</v>
      </c>
      <c r="J25" s="212" t="s">
        <v>37</v>
      </c>
      <c r="K25" s="210" t="s">
        <v>103</v>
      </c>
    </row>
    <row r="26" spans="3:11" ht="43.5" customHeight="1" thickBot="1">
      <c r="C26" s="321" t="s">
        <v>9</v>
      </c>
      <c r="D26" s="196" t="s">
        <v>116</v>
      </c>
      <c r="E26" s="193" t="s">
        <v>59</v>
      </c>
      <c r="F26" s="194" t="s">
        <v>105</v>
      </c>
      <c r="H26" s="309" t="s">
        <v>9</v>
      </c>
      <c r="I26" s="3" t="s">
        <v>120</v>
      </c>
      <c r="J26" s="3" t="s">
        <v>54</v>
      </c>
      <c r="K26" s="5" t="s">
        <v>89</v>
      </c>
    </row>
    <row r="27" spans="3:11" ht="29.25" thickBot="1">
      <c r="C27" s="322"/>
      <c r="D27" s="195" t="s">
        <v>145</v>
      </c>
      <c r="E27" s="215" t="s">
        <v>1</v>
      </c>
      <c r="F27" s="200" t="s">
        <v>107</v>
      </c>
      <c r="H27" s="310"/>
      <c r="I27" s="141" t="s">
        <v>116</v>
      </c>
      <c r="J27" s="15" t="s">
        <v>30</v>
      </c>
      <c r="K27" s="43" t="s">
        <v>90</v>
      </c>
    </row>
    <row r="28" spans="3:11" ht="28.5">
      <c r="C28" s="322"/>
      <c r="D28" s="258" t="s">
        <v>131</v>
      </c>
      <c r="E28" s="215" t="s">
        <v>1</v>
      </c>
      <c r="F28" s="259"/>
      <c r="H28" s="310"/>
      <c r="I28" s="174" t="s">
        <v>138</v>
      </c>
      <c r="J28" s="15" t="s">
        <v>30</v>
      </c>
      <c r="K28" s="175"/>
    </row>
    <row r="29" spans="3:11" ht="28.5">
      <c r="C29" s="322"/>
      <c r="D29" s="196" t="s">
        <v>148</v>
      </c>
      <c r="E29" s="197" t="s">
        <v>1</v>
      </c>
      <c r="F29" s="198" t="s">
        <v>108</v>
      </c>
      <c r="H29" s="310"/>
      <c r="I29" s="24" t="s">
        <v>131</v>
      </c>
      <c r="J29" s="15" t="s">
        <v>30</v>
      </c>
      <c r="K29" s="45" t="s">
        <v>91</v>
      </c>
    </row>
    <row r="30" spans="3:11" ht="28.5">
      <c r="C30" s="322"/>
      <c r="D30" s="196" t="s">
        <v>147</v>
      </c>
      <c r="E30" s="197" t="s">
        <v>1</v>
      </c>
      <c r="F30" s="198" t="s">
        <v>109</v>
      </c>
      <c r="H30" s="310"/>
      <c r="I30" s="24" t="s">
        <v>148</v>
      </c>
      <c r="J30" s="15" t="s">
        <v>30</v>
      </c>
      <c r="K30" s="47" t="s">
        <v>92</v>
      </c>
    </row>
    <row r="31" spans="3:11" ht="29.25" thickBot="1">
      <c r="C31" s="322"/>
      <c r="D31" s="199" t="s">
        <v>139</v>
      </c>
      <c r="E31" s="216" t="s">
        <v>1</v>
      </c>
      <c r="F31" s="201" t="s">
        <v>110</v>
      </c>
      <c r="H31" s="310"/>
      <c r="I31" s="93" t="s">
        <v>147</v>
      </c>
      <c r="J31" s="15" t="s">
        <v>30</v>
      </c>
      <c r="K31" s="52" t="s">
        <v>93</v>
      </c>
    </row>
    <row r="32" spans="3:11" ht="29.25" thickBot="1">
      <c r="C32" s="322"/>
      <c r="D32" s="195" t="s">
        <v>137</v>
      </c>
      <c r="E32" s="215" t="s">
        <v>18</v>
      </c>
      <c r="F32" s="200" t="s">
        <v>111</v>
      </c>
      <c r="H32" s="310"/>
      <c r="I32" s="142" t="s">
        <v>135</v>
      </c>
      <c r="J32" s="27" t="s">
        <v>35</v>
      </c>
      <c r="K32" s="70" t="s">
        <v>100</v>
      </c>
    </row>
    <row r="33" spans="3:11" ht="28.5">
      <c r="C33" s="322"/>
      <c r="D33" s="258" t="s">
        <v>135</v>
      </c>
      <c r="E33" s="215" t="s">
        <v>18</v>
      </c>
      <c r="F33" s="259"/>
      <c r="H33" s="310"/>
      <c r="I33" s="260" t="s">
        <v>142</v>
      </c>
      <c r="J33" s="27" t="s">
        <v>35</v>
      </c>
      <c r="K33" s="261"/>
    </row>
    <row r="34" spans="3:11" ht="28.5">
      <c r="C34" s="322"/>
      <c r="D34" s="196" t="s">
        <v>142</v>
      </c>
      <c r="E34" s="197" t="s">
        <v>18</v>
      </c>
      <c r="F34" s="198" t="s">
        <v>112</v>
      </c>
      <c r="H34" s="310"/>
      <c r="I34" s="29" t="s">
        <v>137</v>
      </c>
      <c r="J34" s="27" t="s">
        <v>35</v>
      </c>
      <c r="K34" s="72" t="s">
        <v>101</v>
      </c>
    </row>
    <row r="35" spans="3:11" ht="28.5">
      <c r="C35" s="322"/>
      <c r="D35" s="196" t="s">
        <v>120</v>
      </c>
      <c r="E35" s="197" t="s">
        <v>18</v>
      </c>
      <c r="F35" s="198" t="s">
        <v>113</v>
      </c>
      <c r="H35" s="310"/>
      <c r="I35" s="29" t="s">
        <v>145</v>
      </c>
      <c r="J35" s="27" t="s">
        <v>35</v>
      </c>
      <c r="K35" s="72" t="s">
        <v>102</v>
      </c>
    </row>
    <row r="36" spans="3:11" ht="29.25" thickBot="1">
      <c r="C36" s="323"/>
      <c r="D36" s="199" t="s">
        <v>138</v>
      </c>
      <c r="E36" s="216" t="s">
        <v>18</v>
      </c>
      <c r="F36" s="201" t="s">
        <v>114</v>
      </c>
      <c r="H36" s="311"/>
      <c r="I36" s="76" t="s">
        <v>139</v>
      </c>
      <c r="J36" s="27" t="s">
        <v>35</v>
      </c>
      <c r="K36" s="80" t="s">
        <v>103</v>
      </c>
    </row>
    <row r="37" spans="3:11" ht="29.25" thickBot="1">
      <c r="C37" s="324" t="s">
        <v>10</v>
      </c>
      <c r="D37" s="168" t="s">
        <v>117</v>
      </c>
      <c r="E37" s="165" t="s">
        <v>63</v>
      </c>
      <c r="F37" s="166" t="s">
        <v>105</v>
      </c>
      <c r="H37" s="312" t="s">
        <v>10</v>
      </c>
      <c r="I37" s="218" t="s">
        <v>121</v>
      </c>
      <c r="J37" s="218" t="s">
        <v>47</v>
      </c>
      <c r="K37" s="220" t="s">
        <v>89</v>
      </c>
    </row>
    <row r="38" spans="3:11" ht="29.25" thickBot="1">
      <c r="C38" s="325"/>
      <c r="D38" s="167" t="s">
        <v>133</v>
      </c>
      <c r="E38" s="226" t="s">
        <v>20</v>
      </c>
      <c r="F38" s="172" t="s">
        <v>107</v>
      </c>
      <c r="H38" s="313"/>
      <c r="I38" s="219" t="s">
        <v>117</v>
      </c>
      <c r="J38" s="232" t="s">
        <v>26</v>
      </c>
      <c r="K38" s="224" t="s">
        <v>90</v>
      </c>
    </row>
    <row r="39" spans="3:11" ht="28.5">
      <c r="C39" s="325"/>
      <c r="D39" s="262" t="s">
        <v>132</v>
      </c>
      <c r="E39" s="226" t="s">
        <v>20</v>
      </c>
      <c r="F39" s="263"/>
      <c r="H39" s="313"/>
      <c r="I39" s="264" t="s">
        <v>133</v>
      </c>
      <c r="J39" s="232" t="s">
        <v>26</v>
      </c>
      <c r="K39" s="265"/>
    </row>
    <row r="40" spans="3:11" ht="28.5">
      <c r="C40" s="325"/>
      <c r="D40" s="168" t="s">
        <v>143</v>
      </c>
      <c r="E40" s="169" t="s">
        <v>20</v>
      </c>
      <c r="F40" s="170" t="s">
        <v>108</v>
      </c>
      <c r="H40" s="313"/>
      <c r="I40" s="220" t="s">
        <v>136</v>
      </c>
      <c r="J40" s="221" t="s">
        <v>26</v>
      </c>
      <c r="K40" s="222" t="s">
        <v>91</v>
      </c>
    </row>
    <row r="41" spans="3:11" ht="28.5">
      <c r="C41" s="325"/>
      <c r="D41" s="168" t="s">
        <v>122</v>
      </c>
      <c r="E41" s="169" t="s">
        <v>20</v>
      </c>
      <c r="F41" s="170" t="s">
        <v>109</v>
      </c>
      <c r="H41" s="313"/>
      <c r="I41" s="220" t="s">
        <v>131</v>
      </c>
      <c r="J41" s="221" t="s">
        <v>26</v>
      </c>
      <c r="K41" s="222" t="s">
        <v>92</v>
      </c>
    </row>
    <row r="42" spans="3:11" ht="29.25" thickBot="1">
      <c r="C42" s="325"/>
      <c r="D42" s="171" t="s">
        <v>121</v>
      </c>
      <c r="E42" s="227" t="s">
        <v>20</v>
      </c>
      <c r="F42" s="173" t="s">
        <v>110</v>
      </c>
      <c r="H42" s="313"/>
      <c r="I42" s="223" t="s">
        <v>120</v>
      </c>
      <c r="J42" s="233" t="s">
        <v>26</v>
      </c>
      <c r="K42" s="225" t="s">
        <v>93</v>
      </c>
    </row>
    <row r="43" spans="3:11" ht="29.25" thickBot="1">
      <c r="C43" s="325"/>
      <c r="D43" s="167" t="s">
        <v>131</v>
      </c>
      <c r="E43" s="226" t="s">
        <v>19</v>
      </c>
      <c r="F43" s="172" t="s">
        <v>111</v>
      </c>
      <c r="H43" s="313"/>
      <c r="I43" s="219" t="s">
        <v>132</v>
      </c>
      <c r="J43" s="232" t="s">
        <v>40</v>
      </c>
      <c r="K43" s="224" t="s">
        <v>100</v>
      </c>
    </row>
    <row r="44" spans="3:11" ht="28.5">
      <c r="C44" s="325"/>
      <c r="D44" s="262" t="s">
        <v>136</v>
      </c>
      <c r="E44" s="226" t="s">
        <v>174</v>
      </c>
      <c r="F44" s="263"/>
      <c r="H44" s="313"/>
      <c r="I44" s="264" t="s">
        <v>143</v>
      </c>
      <c r="J44" s="232" t="s">
        <v>40</v>
      </c>
      <c r="K44" s="265"/>
    </row>
    <row r="45" spans="3:11" ht="28.5">
      <c r="C45" s="325"/>
      <c r="D45" s="168" t="s">
        <v>140</v>
      </c>
      <c r="E45" s="169" t="s">
        <v>19</v>
      </c>
      <c r="F45" s="170" t="s">
        <v>112</v>
      </c>
      <c r="H45" s="313"/>
      <c r="I45" s="220" t="s">
        <v>140</v>
      </c>
      <c r="J45" s="221" t="s">
        <v>40</v>
      </c>
      <c r="K45" s="222" t="s">
        <v>101</v>
      </c>
    </row>
    <row r="46" spans="3:11" ht="28.5">
      <c r="C46" s="325"/>
      <c r="D46" s="168" t="s">
        <v>120</v>
      </c>
      <c r="E46" s="169" t="s">
        <v>19</v>
      </c>
      <c r="F46" s="170" t="s">
        <v>113</v>
      </c>
      <c r="H46" s="313"/>
      <c r="I46" s="220" t="s">
        <v>138</v>
      </c>
      <c r="J46" s="221" t="s">
        <v>40</v>
      </c>
      <c r="K46" s="222" t="s">
        <v>102</v>
      </c>
    </row>
    <row r="47" spans="3:11" ht="29.25" thickBot="1">
      <c r="C47" s="325"/>
      <c r="D47" s="217" t="s">
        <v>138</v>
      </c>
      <c r="E47" s="169" t="s">
        <v>19</v>
      </c>
      <c r="F47" s="228" t="s">
        <v>114</v>
      </c>
      <c r="H47" s="314"/>
      <c r="I47" s="223" t="s">
        <v>122</v>
      </c>
      <c r="J47" s="233" t="s">
        <v>40</v>
      </c>
      <c r="K47" s="225" t="s">
        <v>103</v>
      </c>
    </row>
    <row r="48" spans="3:11" ht="29.25" thickBot="1">
      <c r="C48" s="326" t="s">
        <v>11</v>
      </c>
      <c r="D48" s="142" t="s">
        <v>118</v>
      </c>
      <c r="E48" s="65" t="s">
        <v>60</v>
      </c>
      <c r="F48" s="229" t="s">
        <v>105</v>
      </c>
      <c r="H48" s="234" t="s">
        <v>11</v>
      </c>
      <c r="I48" s="234" t="s">
        <v>122</v>
      </c>
      <c r="J48" s="234" t="s">
        <v>50</v>
      </c>
      <c r="K48" s="237" t="s">
        <v>89</v>
      </c>
    </row>
    <row r="49" spans="3:11" ht="15.75" thickBot="1">
      <c r="C49" s="327"/>
      <c r="D49" s="29" t="s">
        <v>149</v>
      </c>
      <c r="E49" s="3" t="s">
        <v>2</v>
      </c>
      <c r="F49" s="72" t="s">
        <v>107</v>
      </c>
      <c r="H49" s="241" t="s">
        <v>11</v>
      </c>
      <c r="I49" s="235" t="s">
        <v>149</v>
      </c>
      <c r="J49" s="245" t="s">
        <v>28</v>
      </c>
      <c r="K49" s="242" t="s">
        <v>90</v>
      </c>
    </row>
    <row r="50" spans="3:11">
      <c r="C50" s="327"/>
      <c r="D50" s="29" t="s">
        <v>133</v>
      </c>
      <c r="E50" s="3" t="s">
        <v>2</v>
      </c>
      <c r="F50" s="72"/>
      <c r="H50" s="236"/>
      <c r="I50" s="266" t="s">
        <v>139</v>
      </c>
      <c r="J50" s="245" t="s">
        <v>28</v>
      </c>
      <c r="K50" s="267"/>
    </row>
    <row r="51" spans="3:11">
      <c r="C51" s="327"/>
      <c r="D51" s="29" t="s">
        <v>132</v>
      </c>
      <c r="E51" s="3" t="s">
        <v>2</v>
      </c>
      <c r="F51" s="72" t="s">
        <v>108</v>
      </c>
      <c r="H51" s="236" t="s">
        <v>11</v>
      </c>
      <c r="I51" s="237" t="s">
        <v>134</v>
      </c>
      <c r="J51" s="238" t="s">
        <v>28</v>
      </c>
      <c r="K51" s="239" t="s">
        <v>91</v>
      </c>
    </row>
    <row r="52" spans="3:11">
      <c r="C52" s="327"/>
      <c r="D52" s="29" t="s">
        <v>143</v>
      </c>
      <c r="E52" s="3" t="s">
        <v>2</v>
      </c>
      <c r="F52" s="72" t="s">
        <v>109</v>
      </c>
      <c r="H52" s="236" t="s">
        <v>11</v>
      </c>
      <c r="I52" s="237" t="s">
        <v>143</v>
      </c>
      <c r="J52" s="238" t="s">
        <v>28</v>
      </c>
      <c r="K52" s="239" t="s">
        <v>92</v>
      </c>
    </row>
    <row r="53" spans="3:11" ht="15.75" thickBot="1">
      <c r="C53" s="327"/>
      <c r="D53" s="29" t="s">
        <v>121</v>
      </c>
      <c r="E53" s="3" t="s">
        <v>2</v>
      </c>
      <c r="F53" s="72" t="s">
        <v>110</v>
      </c>
      <c r="H53" s="243" t="s">
        <v>11</v>
      </c>
      <c r="I53" s="240" t="s">
        <v>140</v>
      </c>
      <c r="J53" s="246" t="s">
        <v>28</v>
      </c>
      <c r="K53" s="244" t="s">
        <v>93</v>
      </c>
    </row>
    <row r="54" spans="3:11" ht="15.75" thickBot="1">
      <c r="C54" s="327"/>
      <c r="D54" s="29" t="s">
        <v>141</v>
      </c>
      <c r="E54" s="3" t="s">
        <v>21</v>
      </c>
      <c r="F54" s="72" t="s">
        <v>111</v>
      </c>
      <c r="H54" s="241"/>
      <c r="I54" s="235" t="s">
        <v>133</v>
      </c>
      <c r="J54" s="245" t="s">
        <v>36</v>
      </c>
      <c r="K54" s="242" t="s">
        <v>100</v>
      </c>
    </row>
    <row r="55" spans="3:11">
      <c r="C55" s="327"/>
      <c r="D55" s="29" t="s">
        <v>139</v>
      </c>
      <c r="E55" s="3" t="s">
        <v>21</v>
      </c>
      <c r="F55" s="72"/>
      <c r="H55" s="236"/>
      <c r="I55" s="266" t="s">
        <v>141</v>
      </c>
      <c r="J55" s="245" t="s">
        <v>36</v>
      </c>
      <c r="K55" s="267"/>
    </row>
    <row r="56" spans="3:11">
      <c r="C56" s="327"/>
      <c r="D56" s="29" t="s">
        <v>134</v>
      </c>
      <c r="E56" s="3" t="s">
        <v>21</v>
      </c>
      <c r="F56" s="72" t="s">
        <v>112</v>
      </c>
      <c r="H56" s="236" t="s">
        <v>11</v>
      </c>
      <c r="I56" s="237" t="s">
        <v>132</v>
      </c>
      <c r="J56" s="238" t="s">
        <v>36</v>
      </c>
      <c r="K56" s="239" t="s">
        <v>101</v>
      </c>
    </row>
    <row r="57" spans="3:11">
      <c r="C57" s="327"/>
      <c r="D57" s="29" t="s">
        <v>140</v>
      </c>
      <c r="E57" s="3" t="s">
        <v>21</v>
      </c>
      <c r="F57" s="72" t="s">
        <v>113</v>
      </c>
      <c r="H57" s="236"/>
      <c r="I57" s="237" t="s">
        <v>121</v>
      </c>
      <c r="J57" s="238" t="s">
        <v>36</v>
      </c>
      <c r="K57" s="239" t="s">
        <v>102</v>
      </c>
    </row>
    <row r="58" spans="3:11" ht="15.75" thickBot="1">
      <c r="C58" s="328"/>
      <c r="D58" s="76" t="s">
        <v>122</v>
      </c>
      <c r="E58" s="75" t="s">
        <v>21</v>
      </c>
      <c r="F58" s="80" t="s">
        <v>114</v>
      </c>
      <c r="H58" s="243"/>
      <c r="I58" s="240" t="s">
        <v>118</v>
      </c>
      <c r="J58" s="246" t="s">
        <v>36</v>
      </c>
      <c r="K58" s="244" t="s">
        <v>103</v>
      </c>
    </row>
  </sheetData>
  <mergeCells count="10">
    <mergeCell ref="C48:C58"/>
    <mergeCell ref="C2:F3"/>
    <mergeCell ref="H4:H14"/>
    <mergeCell ref="H15:H25"/>
    <mergeCell ref="H26:H36"/>
    <mergeCell ref="H37:H47"/>
    <mergeCell ref="C4:C14"/>
    <mergeCell ref="C15:C25"/>
    <mergeCell ref="C26:C36"/>
    <mergeCell ref="C37:C4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5"/>
  <sheetViews>
    <sheetView workbookViewId="0">
      <selection activeCell="C18" sqref="C18"/>
    </sheetView>
  </sheetViews>
  <sheetFormatPr baseColWidth="10" defaultRowHeight="15"/>
  <cols>
    <col min="2" max="2" width="19" customWidth="1"/>
    <col min="3" max="3" width="25.140625" bestFit="1" customWidth="1"/>
    <col min="4" max="4" width="39" customWidth="1"/>
    <col min="5" max="6" width="41" bestFit="1" customWidth="1"/>
  </cols>
  <sheetData>
    <row r="1" spans="2:7" ht="15" customHeight="1">
      <c r="B1" s="268" t="s">
        <v>13</v>
      </c>
      <c r="C1" s="268"/>
      <c r="D1" s="268"/>
      <c r="E1" s="268"/>
      <c r="F1" s="268"/>
    </row>
    <row r="2" spans="2:7" ht="15" customHeight="1">
      <c r="B2" s="268"/>
      <c r="C2" s="268"/>
      <c r="D2" s="268"/>
      <c r="E2" s="268"/>
      <c r="F2" s="268"/>
    </row>
    <row r="3" spans="2:7" ht="23.25">
      <c r="B3" s="268" t="s">
        <v>12</v>
      </c>
      <c r="C3" s="268"/>
      <c r="D3" s="268"/>
      <c r="E3" s="268"/>
      <c r="F3" s="268"/>
    </row>
    <row r="4" spans="2:7" ht="32.1" customHeight="1">
      <c r="B4" s="331" t="s">
        <v>53</v>
      </c>
      <c r="C4" s="332"/>
      <c r="D4" s="332"/>
      <c r="E4" s="332"/>
      <c r="F4" s="332"/>
      <c r="G4" s="333"/>
    </row>
    <row r="5" spans="2:7" ht="32.1" customHeight="1">
      <c r="B5" s="89"/>
      <c r="C5" s="89" t="s">
        <v>99</v>
      </c>
      <c r="D5" s="7" t="s">
        <v>14</v>
      </c>
      <c r="E5" s="2" t="s">
        <v>33</v>
      </c>
      <c r="F5" s="2" t="s">
        <v>86</v>
      </c>
      <c r="G5" s="2" t="s">
        <v>88</v>
      </c>
    </row>
    <row r="6" spans="2:7" ht="32.1" customHeight="1">
      <c r="B6" s="3" t="s">
        <v>7</v>
      </c>
      <c r="C6" s="3" t="s">
        <v>119</v>
      </c>
      <c r="D6" s="3" t="s">
        <v>45</v>
      </c>
      <c r="E6" s="4" t="s">
        <v>83</v>
      </c>
      <c r="F6" s="4" t="s">
        <v>87</v>
      </c>
      <c r="G6" s="2" t="s">
        <v>89</v>
      </c>
    </row>
    <row r="7" spans="2:7" ht="32.1" customHeight="1">
      <c r="B7" s="3" t="s">
        <v>8</v>
      </c>
      <c r="C7" s="3" t="s">
        <v>117</v>
      </c>
      <c r="D7" s="3" t="s">
        <v>46</v>
      </c>
      <c r="E7" s="4" t="s">
        <v>84</v>
      </c>
      <c r="F7" s="4" t="s">
        <v>87</v>
      </c>
      <c r="G7" s="2" t="s">
        <v>89</v>
      </c>
    </row>
    <row r="8" spans="2:7" ht="32.1" customHeight="1">
      <c r="B8" s="3" t="s">
        <v>9</v>
      </c>
      <c r="C8" s="3" t="s">
        <v>120</v>
      </c>
      <c r="D8" s="3" t="s">
        <v>54</v>
      </c>
      <c r="E8" s="4" t="s">
        <v>55</v>
      </c>
      <c r="F8" s="4" t="s">
        <v>87</v>
      </c>
      <c r="G8" s="2" t="s">
        <v>89</v>
      </c>
    </row>
    <row r="9" spans="2:7" ht="32.1" customHeight="1">
      <c r="B9" s="3" t="s">
        <v>10</v>
      </c>
      <c r="C9" s="3" t="s">
        <v>121</v>
      </c>
      <c r="D9" s="3" t="s">
        <v>47</v>
      </c>
      <c r="E9" s="4" t="s">
        <v>56</v>
      </c>
      <c r="F9" s="4" t="s">
        <v>87</v>
      </c>
      <c r="G9" s="2" t="s">
        <v>89</v>
      </c>
    </row>
    <row r="10" spans="2:7" ht="32.1" customHeight="1">
      <c r="B10" s="3" t="s">
        <v>11</v>
      </c>
      <c r="C10" s="3" t="s">
        <v>122</v>
      </c>
      <c r="D10" s="3" t="s">
        <v>50</v>
      </c>
      <c r="E10" s="4" t="s">
        <v>85</v>
      </c>
      <c r="F10" s="4" t="s">
        <v>87</v>
      </c>
      <c r="G10" s="2" t="s">
        <v>89</v>
      </c>
    </row>
    <row r="11" spans="2:7" ht="32.1" customHeight="1">
      <c r="B11" s="269" t="s">
        <v>15</v>
      </c>
      <c r="C11" s="270"/>
      <c r="D11" s="270"/>
      <c r="E11" s="270"/>
      <c r="F11" s="270"/>
      <c r="G11" s="271"/>
    </row>
    <row r="12" spans="2:7" ht="32.1" customHeight="1">
      <c r="B12" s="272" t="s">
        <v>48</v>
      </c>
      <c r="C12" s="273"/>
      <c r="D12" s="273"/>
      <c r="E12" s="273"/>
      <c r="F12" s="273"/>
      <c r="G12" s="274"/>
    </row>
    <row r="13" spans="2:7" ht="32.1" customHeight="1">
      <c r="B13" s="272" t="s">
        <v>49</v>
      </c>
      <c r="C13" s="273"/>
      <c r="D13" s="273"/>
      <c r="E13" s="273"/>
      <c r="F13" s="273"/>
      <c r="G13" s="274"/>
    </row>
    <row r="14" spans="2:7" ht="32.1" customHeight="1">
      <c r="B14" s="272" t="s">
        <v>51</v>
      </c>
      <c r="C14" s="273"/>
      <c r="D14" s="273"/>
      <c r="E14" s="273"/>
      <c r="F14" s="273"/>
      <c r="G14" s="274"/>
    </row>
    <row r="15" spans="2:7" ht="32.1" customHeight="1">
      <c r="B15" s="272" t="s">
        <v>52</v>
      </c>
      <c r="C15" s="273"/>
      <c r="D15" s="273"/>
      <c r="E15" s="273"/>
      <c r="F15" s="273"/>
      <c r="G15" s="274"/>
    </row>
  </sheetData>
  <mergeCells count="8">
    <mergeCell ref="B4:G4"/>
    <mergeCell ref="B1:F2"/>
    <mergeCell ref="B3:F3"/>
    <mergeCell ref="B15:G15"/>
    <mergeCell ref="B12:G12"/>
    <mergeCell ref="B11:G11"/>
    <mergeCell ref="B13:G13"/>
    <mergeCell ref="B14:G1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29"/>
  <sheetViews>
    <sheetView workbookViewId="0">
      <selection activeCell="B22" sqref="B22:I25"/>
    </sheetView>
  </sheetViews>
  <sheetFormatPr baseColWidth="10" defaultRowHeight="15"/>
  <cols>
    <col min="2" max="2" width="24.5703125" style="94" bestFit="1" customWidth="1"/>
    <col min="3" max="3" width="24.5703125" style="94" customWidth="1"/>
    <col min="4" max="4" width="22.5703125" style="94" bestFit="1" customWidth="1"/>
    <col min="5" max="5" width="39" style="94" customWidth="1"/>
    <col min="6" max="6" width="39.42578125" style="94" bestFit="1" customWidth="1"/>
    <col min="7" max="7" width="12.5703125" style="94" bestFit="1" customWidth="1"/>
    <col min="8" max="8" width="6.140625" style="94" bestFit="1" customWidth="1"/>
    <col min="9" max="9" width="6.5703125" style="94" customWidth="1"/>
  </cols>
  <sheetData>
    <row r="1" spans="2:9" ht="14.25" customHeight="1">
      <c r="B1" s="268" t="s">
        <v>13</v>
      </c>
      <c r="C1" s="268"/>
      <c r="D1" s="268"/>
      <c r="E1" s="268"/>
      <c r="F1" s="268"/>
      <c r="G1" s="268"/>
      <c r="H1" s="9"/>
    </row>
    <row r="2" spans="2:9" ht="13.5" customHeight="1">
      <c r="B2" s="268"/>
      <c r="C2" s="268"/>
      <c r="D2" s="268"/>
      <c r="E2" s="268"/>
      <c r="F2" s="268"/>
      <c r="G2" s="268"/>
      <c r="H2" s="9"/>
    </row>
    <row r="3" spans="2:9" ht="23.25">
      <c r="B3" s="268" t="s">
        <v>12</v>
      </c>
      <c r="C3" s="268"/>
      <c r="D3" s="268"/>
      <c r="E3" s="268"/>
      <c r="F3" s="268"/>
      <c r="G3" s="268"/>
      <c r="H3" s="9"/>
    </row>
    <row r="4" spans="2:9" ht="23.25">
      <c r="B4" s="276" t="s">
        <v>23</v>
      </c>
      <c r="C4" s="277"/>
      <c r="D4" s="277"/>
      <c r="E4" s="277"/>
      <c r="F4" s="277"/>
      <c r="G4" s="278"/>
      <c r="H4" s="10"/>
      <c r="I4" s="1"/>
    </row>
    <row r="5" spans="2:9" ht="19.5" thickBot="1">
      <c r="B5" s="53"/>
      <c r="C5" s="285" t="s">
        <v>99</v>
      </c>
      <c r="D5" s="286"/>
      <c r="E5" s="53" t="s">
        <v>14</v>
      </c>
      <c r="F5" s="18" t="s">
        <v>33</v>
      </c>
      <c r="G5" s="18" t="s">
        <v>86</v>
      </c>
      <c r="H5" s="18" t="s">
        <v>94</v>
      </c>
      <c r="I5" s="18" t="s">
        <v>88</v>
      </c>
    </row>
    <row r="6" spans="2:9" ht="28.5">
      <c r="B6" s="39" t="s">
        <v>7</v>
      </c>
      <c r="C6" s="91" t="s">
        <v>130</v>
      </c>
      <c r="D6" s="141" t="s">
        <v>144</v>
      </c>
      <c r="E6" s="54" t="s">
        <v>27</v>
      </c>
      <c r="F6" s="55" t="s">
        <v>80</v>
      </c>
      <c r="G6" s="55" t="s">
        <v>87</v>
      </c>
      <c r="H6" s="42" t="s">
        <v>95</v>
      </c>
      <c r="I6" s="43" t="s">
        <v>90</v>
      </c>
    </row>
    <row r="7" spans="2:9" ht="28.5">
      <c r="B7" s="44" t="s">
        <v>7</v>
      </c>
      <c r="C7" s="12"/>
      <c r="D7" s="24" t="s">
        <v>115</v>
      </c>
      <c r="E7" s="17" t="s">
        <v>27</v>
      </c>
      <c r="F7" s="22" t="s">
        <v>80</v>
      </c>
      <c r="G7" s="23" t="s">
        <v>87</v>
      </c>
      <c r="H7" s="21" t="s">
        <v>96</v>
      </c>
      <c r="I7" s="45" t="s">
        <v>91</v>
      </c>
    </row>
    <row r="8" spans="2:9" ht="28.5">
      <c r="B8" s="46" t="s">
        <v>7</v>
      </c>
      <c r="C8" s="12"/>
      <c r="D8" s="24" t="s">
        <v>134</v>
      </c>
      <c r="E8" s="16" t="s">
        <v>27</v>
      </c>
      <c r="F8" s="20" t="s">
        <v>80</v>
      </c>
      <c r="G8" s="19" t="s">
        <v>87</v>
      </c>
      <c r="H8" s="21" t="s">
        <v>97</v>
      </c>
      <c r="I8" s="47" t="s">
        <v>92</v>
      </c>
    </row>
    <row r="9" spans="2:9" ht="29.25" thickBot="1">
      <c r="B9" s="48" t="s">
        <v>7</v>
      </c>
      <c r="C9" s="92"/>
      <c r="D9" s="93" t="s">
        <v>119</v>
      </c>
      <c r="E9" s="56" t="s">
        <v>27</v>
      </c>
      <c r="F9" s="57" t="s">
        <v>80</v>
      </c>
      <c r="G9" s="58" t="s">
        <v>87</v>
      </c>
      <c r="H9" s="49" t="s">
        <v>98</v>
      </c>
      <c r="I9" s="52" t="s">
        <v>93</v>
      </c>
    </row>
    <row r="10" spans="2:9">
      <c r="B10" s="39" t="s">
        <v>8</v>
      </c>
      <c r="C10" s="91" t="s">
        <v>137</v>
      </c>
      <c r="D10" s="141" t="s">
        <v>116</v>
      </c>
      <c r="E10" s="40" t="s">
        <v>25</v>
      </c>
      <c r="F10" s="41" t="s">
        <v>81</v>
      </c>
      <c r="G10" s="41" t="s">
        <v>87</v>
      </c>
      <c r="H10" s="42" t="s">
        <v>95</v>
      </c>
      <c r="I10" s="43" t="s">
        <v>90</v>
      </c>
    </row>
    <row r="11" spans="2:9">
      <c r="B11" s="44" t="s">
        <v>8</v>
      </c>
      <c r="C11" s="12"/>
      <c r="D11" s="24" t="s">
        <v>130</v>
      </c>
      <c r="E11" s="15" t="s">
        <v>25</v>
      </c>
      <c r="F11" s="23" t="s">
        <v>81</v>
      </c>
      <c r="G11" s="23" t="s">
        <v>87</v>
      </c>
      <c r="H11" s="21" t="s">
        <v>96</v>
      </c>
      <c r="I11" s="45" t="s">
        <v>91</v>
      </c>
    </row>
    <row r="12" spans="2:9">
      <c r="B12" s="46" t="s">
        <v>8</v>
      </c>
      <c r="C12" s="12"/>
      <c r="D12" s="24" t="s">
        <v>144</v>
      </c>
      <c r="E12" s="14" t="s">
        <v>25</v>
      </c>
      <c r="F12" s="25" t="s">
        <v>81</v>
      </c>
      <c r="G12" s="25" t="s">
        <v>87</v>
      </c>
      <c r="H12" s="21" t="s">
        <v>97</v>
      </c>
      <c r="I12" s="47" t="s">
        <v>92</v>
      </c>
    </row>
    <row r="13" spans="2:9" ht="15.75" thickBot="1">
      <c r="B13" s="48" t="s">
        <v>8</v>
      </c>
      <c r="C13" s="92"/>
      <c r="D13" s="93" t="s">
        <v>147</v>
      </c>
      <c r="E13" s="50" t="s">
        <v>25</v>
      </c>
      <c r="F13" s="51" t="s">
        <v>81</v>
      </c>
      <c r="G13" s="51" t="s">
        <v>87</v>
      </c>
      <c r="H13" s="49" t="s">
        <v>98</v>
      </c>
      <c r="I13" s="52" t="s">
        <v>93</v>
      </c>
    </row>
    <row r="14" spans="2:9">
      <c r="B14" s="39" t="s">
        <v>9</v>
      </c>
      <c r="C14" s="91" t="s">
        <v>138</v>
      </c>
      <c r="D14" s="141" t="s">
        <v>116</v>
      </c>
      <c r="E14" s="40" t="s">
        <v>30</v>
      </c>
      <c r="F14" s="41" t="s">
        <v>43</v>
      </c>
      <c r="G14" s="41" t="s">
        <v>87</v>
      </c>
      <c r="H14" s="42" t="s">
        <v>95</v>
      </c>
      <c r="I14" s="43" t="s">
        <v>90</v>
      </c>
    </row>
    <row r="15" spans="2:9">
      <c r="B15" s="44" t="s">
        <v>9</v>
      </c>
      <c r="C15" s="12"/>
      <c r="D15" s="24" t="s">
        <v>131</v>
      </c>
      <c r="E15" s="15" t="s">
        <v>30</v>
      </c>
      <c r="F15" s="23" t="s">
        <v>43</v>
      </c>
      <c r="G15" s="23" t="s">
        <v>87</v>
      </c>
      <c r="H15" s="21" t="s">
        <v>96</v>
      </c>
      <c r="I15" s="45" t="s">
        <v>91</v>
      </c>
    </row>
    <row r="16" spans="2:9">
      <c r="B16" s="46" t="s">
        <v>9</v>
      </c>
      <c r="C16" s="12"/>
      <c r="D16" s="24" t="s">
        <v>148</v>
      </c>
      <c r="E16" s="14" t="s">
        <v>30</v>
      </c>
      <c r="F16" s="25" t="s">
        <v>43</v>
      </c>
      <c r="G16" s="25" t="s">
        <v>87</v>
      </c>
      <c r="H16" s="21" t="s">
        <v>97</v>
      </c>
      <c r="I16" s="47" t="s">
        <v>92</v>
      </c>
    </row>
    <row r="17" spans="2:9" ht="15.75" thickBot="1">
      <c r="B17" s="48" t="s">
        <v>9</v>
      </c>
      <c r="C17" s="92"/>
      <c r="D17" s="93" t="s">
        <v>147</v>
      </c>
      <c r="E17" s="50" t="s">
        <v>30</v>
      </c>
      <c r="F17" s="51" t="s">
        <v>43</v>
      </c>
      <c r="G17" s="51" t="s">
        <v>87</v>
      </c>
      <c r="H17" s="49" t="s">
        <v>98</v>
      </c>
      <c r="I17" s="52" t="s">
        <v>93</v>
      </c>
    </row>
    <row r="18" spans="2:9">
      <c r="B18" s="39" t="s">
        <v>9</v>
      </c>
      <c r="C18" s="91" t="s">
        <v>133</v>
      </c>
      <c r="D18" s="141" t="s">
        <v>117</v>
      </c>
      <c r="E18" s="40" t="s">
        <v>26</v>
      </c>
      <c r="F18" s="41" t="s">
        <v>44</v>
      </c>
      <c r="G18" s="41" t="s">
        <v>87</v>
      </c>
      <c r="H18" s="42" t="s">
        <v>95</v>
      </c>
      <c r="I18" s="43" t="s">
        <v>90</v>
      </c>
    </row>
    <row r="19" spans="2:9">
      <c r="B19" s="44" t="s">
        <v>10</v>
      </c>
      <c r="C19" s="12"/>
      <c r="D19" s="24" t="s">
        <v>136</v>
      </c>
      <c r="E19" s="15" t="s">
        <v>26</v>
      </c>
      <c r="F19" s="23" t="s">
        <v>44</v>
      </c>
      <c r="G19" s="23" t="s">
        <v>87</v>
      </c>
      <c r="H19" s="21" t="s">
        <v>96</v>
      </c>
      <c r="I19" s="45" t="s">
        <v>91</v>
      </c>
    </row>
    <row r="20" spans="2:9">
      <c r="B20" s="46" t="s">
        <v>9</v>
      </c>
      <c r="C20" s="12"/>
      <c r="D20" s="24" t="s">
        <v>131</v>
      </c>
      <c r="E20" s="14" t="s">
        <v>26</v>
      </c>
      <c r="F20" s="25" t="s">
        <v>44</v>
      </c>
      <c r="G20" s="25" t="s">
        <v>87</v>
      </c>
      <c r="H20" s="21" t="s">
        <v>97</v>
      </c>
      <c r="I20" s="47" t="s">
        <v>92</v>
      </c>
    </row>
    <row r="21" spans="2:9" ht="15.75" thickBot="1">
      <c r="B21" s="48" t="s">
        <v>9</v>
      </c>
      <c r="C21" s="92"/>
      <c r="D21" s="93" t="s">
        <v>120</v>
      </c>
      <c r="E21" s="50" t="s">
        <v>26</v>
      </c>
      <c r="F21" s="51" t="s">
        <v>44</v>
      </c>
      <c r="G21" s="51" t="s">
        <v>87</v>
      </c>
      <c r="H21" s="49" t="s">
        <v>98</v>
      </c>
      <c r="I21" s="52" t="s">
        <v>93</v>
      </c>
    </row>
    <row r="22" spans="2:9">
      <c r="B22" s="39" t="s">
        <v>11</v>
      </c>
      <c r="C22" s="91" t="s">
        <v>139</v>
      </c>
      <c r="D22" s="141" t="s">
        <v>149</v>
      </c>
      <c r="E22" s="40" t="s">
        <v>28</v>
      </c>
      <c r="F22" s="41" t="s">
        <v>82</v>
      </c>
      <c r="G22" s="41" t="s">
        <v>87</v>
      </c>
      <c r="H22" s="42" t="s">
        <v>95</v>
      </c>
      <c r="I22" s="43" t="s">
        <v>90</v>
      </c>
    </row>
    <row r="23" spans="2:9">
      <c r="B23" s="44" t="s">
        <v>11</v>
      </c>
      <c r="C23" s="12"/>
      <c r="D23" s="24" t="s">
        <v>134</v>
      </c>
      <c r="E23" s="15" t="s">
        <v>28</v>
      </c>
      <c r="F23" s="23" t="s">
        <v>82</v>
      </c>
      <c r="G23" s="23" t="s">
        <v>87</v>
      </c>
      <c r="H23" s="21" t="s">
        <v>96</v>
      </c>
      <c r="I23" s="45" t="s">
        <v>91</v>
      </c>
    </row>
    <row r="24" spans="2:9">
      <c r="B24" s="46" t="s">
        <v>11</v>
      </c>
      <c r="C24" s="12"/>
      <c r="D24" s="24" t="s">
        <v>143</v>
      </c>
      <c r="E24" s="14" t="s">
        <v>28</v>
      </c>
      <c r="F24" s="25" t="s">
        <v>82</v>
      </c>
      <c r="G24" s="25" t="s">
        <v>87</v>
      </c>
      <c r="H24" s="21" t="s">
        <v>97</v>
      </c>
      <c r="I24" s="47" t="s">
        <v>92</v>
      </c>
    </row>
    <row r="25" spans="2:9" ht="15.75" thickBot="1">
      <c r="B25" s="48" t="s">
        <v>11</v>
      </c>
      <c r="C25" s="92"/>
      <c r="D25" s="93" t="s">
        <v>140</v>
      </c>
      <c r="E25" s="50" t="s">
        <v>28</v>
      </c>
      <c r="F25" s="51" t="s">
        <v>82</v>
      </c>
      <c r="G25" s="51" t="s">
        <v>87</v>
      </c>
      <c r="H25" s="49" t="s">
        <v>98</v>
      </c>
      <c r="I25" s="52" t="s">
        <v>93</v>
      </c>
    </row>
    <row r="26" spans="2:9" ht="21">
      <c r="B26" s="334" t="s">
        <v>15</v>
      </c>
      <c r="C26" s="334"/>
      <c r="D26" s="334"/>
      <c r="E26" s="334"/>
      <c r="F26" s="334"/>
      <c r="G26" s="334"/>
      <c r="H26" s="334"/>
      <c r="I26" s="334"/>
    </row>
    <row r="27" spans="2:9">
      <c r="B27" s="335" t="s">
        <v>31</v>
      </c>
      <c r="C27" s="335"/>
      <c r="D27" s="335"/>
      <c r="E27" s="335"/>
      <c r="F27" s="335"/>
      <c r="G27" s="335"/>
      <c r="H27" s="335"/>
      <c r="I27" s="335"/>
    </row>
    <row r="28" spans="2:9">
      <c r="B28" s="335" t="s">
        <v>32</v>
      </c>
      <c r="C28" s="335"/>
      <c r="D28" s="335"/>
      <c r="E28" s="335"/>
      <c r="F28" s="335"/>
      <c r="G28" s="335"/>
      <c r="H28" s="335"/>
      <c r="I28" s="335"/>
    </row>
    <row r="29" spans="2:9">
      <c r="B29" s="335" t="s">
        <v>29</v>
      </c>
      <c r="C29" s="335"/>
      <c r="D29" s="335"/>
      <c r="E29" s="335"/>
      <c r="F29" s="335"/>
      <c r="G29" s="335"/>
      <c r="H29" s="335"/>
      <c r="I29" s="335"/>
    </row>
  </sheetData>
  <mergeCells count="8">
    <mergeCell ref="B27:I27"/>
    <mergeCell ref="B28:I28"/>
    <mergeCell ref="B29:I29"/>
    <mergeCell ref="B1:G2"/>
    <mergeCell ref="B3:G3"/>
    <mergeCell ref="B4:G4"/>
    <mergeCell ref="C5:D5"/>
    <mergeCell ref="B26:I26"/>
  </mergeCells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31"/>
  <sheetViews>
    <sheetView topLeftCell="A4" workbookViewId="0">
      <selection activeCell="B22" sqref="B22:I25"/>
    </sheetView>
  </sheetViews>
  <sheetFormatPr baseColWidth="10" defaultRowHeight="15"/>
  <cols>
    <col min="2" max="2" width="24.5703125" bestFit="1" customWidth="1"/>
    <col min="3" max="3" width="18.42578125" customWidth="1"/>
    <col min="4" max="4" width="17.5703125" customWidth="1"/>
    <col min="5" max="5" width="31.28515625" customWidth="1"/>
    <col min="6" max="6" width="35.28515625" style="26" bestFit="1" customWidth="1"/>
    <col min="7" max="7" width="12.85546875" customWidth="1"/>
    <col min="8" max="8" width="6.140625" bestFit="1" customWidth="1"/>
    <col min="9" max="9" width="6.42578125" bestFit="1" customWidth="1"/>
  </cols>
  <sheetData>
    <row r="1" spans="2:9" ht="23.25" customHeight="1">
      <c r="B1" s="268" t="s">
        <v>13</v>
      </c>
      <c r="C1" s="268"/>
      <c r="D1" s="268"/>
      <c r="E1" s="268"/>
      <c r="F1" s="268"/>
      <c r="G1" s="268"/>
      <c r="H1" s="268"/>
      <c r="I1" s="268"/>
    </row>
    <row r="2" spans="2:9" ht="9.75" customHeight="1">
      <c r="B2" s="268"/>
      <c r="C2" s="268"/>
      <c r="D2" s="268"/>
      <c r="E2" s="268"/>
      <c r="F2" s="268"/>
      <c r="G2" s="268"/>
      <c r="H2" s="268"/>
      <c r="I2" s="268"/>
    </row>
    <row r="3" spans="2:9" ht="23.25">
      <c r="B3" s="268" t="s">
        <v>12</v>
      </c>
      <c r="C3" s="268"/>
      <c r="D3" s="268"/>
      <c r="E3" s="268"/>
      <c r="F3" s="268"/>
      <c r="G3" s="268"/>
      <c r="H3" s="268"/>
      <c r="I3" s="268"/>
    </row>
    <row r="4" spans="2:9" ht="23.25">
      <c r="B4" s="287" t="s">
        <v>24</v>
      </c>
      <c r="C4" s="288"/>
      <c r="D4" s="288"/>
      <c r="E4" s="288"/>
      <c r="F4" s="288"/>
      <c r="G4" s="288"/>
      <c r="H4" s="288"/>
      <c r="I4" s="288"/>
    </row>
    <row r="5" spans="2:9" ht="19.5" thickBot="1">
      <c r="B5" s="30"/>
      <c r="C5" s="289" t="s">
        <v>99</v>
      </c>
      <c r="D5" s="290"/>
      <c r="E5" s="90" t="s">
        <v>14</v>
      </c>
      <c r="F5" s="31" t="s">
        <v>33</v>
      </c>
      <c r="G5" s="32" t="s">
        <v>86</v>
      </c>
      <c r="H5" s="32" t="s">
        <v>94</v>
      </c>
      <c r="I5" s="32" t="s">
        <v>88</v>
      </c>
    </row>
    <row r="6" spans="2:9">
      <c r="B6" s="64" t="s">
        <v>7</v>
      </c>
      <c r="C6" s="65" t="s">
        <v>141</v>
      </c>
      <c r="D6" s="142" t="s">
        <v>142</v>
      </c>
      <c r="E6" s="66" t="s">
        <v>34</v>
      </c>
      <c r="F6" s="67" t="s">
        <v>79</v>
      </c>
      <c r="G6" s="68" t="s">
        <v>87</v>
      </c>
      <c r="H6" s="69" t="s">
        <v>95</v>
      </c>
      <c r="I6" s="70" t="s">
        <v>100</v>
      </c>
    </row>
    <row r="7" spans="2:9">
      <c r="B7" s="71" t="s">
        <v>7</v>
      </c>
      <c r="C7" s="3"/>
      <c r="D7" s="29" t="s">
        <v>139</v>
      </c>
      <c r="E7" s="28" t="s">
        <v>34</v>
      </c>
      <c r="F7" s="34" t="s">
        <v>79</v>
      </c>
      <c r="G7" s="35" t="s">
        <v>87</v>
      </c>
      <c r="H7" s="33" t="s">
        <v>96</v>
      </c>
      <c r="I7" s="72" t="s">
        <v>101</v>
      </c>
    </row>
    <row r="8" spans="2:9">
      <c r="B8" s="73" t="s">
        <v>7</v>
      </c>
      <c r="C8" s="3"/>
      <c r="D8" s="29" t="s">
        <v>146</v>
      </c>
      <c r="E8" s="63" t="s">
        <v>34</v>
      </c>
      <c r="F8" s="61" t="s">
        <v>79</v>
      </c>
      <c r="G8" s="59" t="s">
        <v>87</v>
      </c>
      <c r="H8" s="33" t="s">
        <v>97</v>
      </c>
      <c r="I8" s="72" t="s">
        <v>102</v>
      </c>
    </row>
    <row r="9" spans="2:9" ht="15.75" thickBot="1">
      <c r="B9" s="74" t="s">
        <v>7</v>
      </c>
      <c r="C9" s="75"/>
      <c r="D9" s="76" t="s">
        <v>149</v>
      </c>
      <c r="E9" s="77" t="s">
        <v>34</v>
      </c>
      <c r="F9" s="78" t="s">
        <v>79</v>
      </c>
      <c r="G9" s="79" t="s">
        <v>87</v>
      </c>
      <c r="H9" s="76" t="s">
        <v>98</v>
      </c>
      <c r="I9" s="80" t="s">
        <v>103</v>
      </c>
    </row>
    <row r="10" spans="2:9">
      <c r="B10" s="64" t="s">
        <v>8</v>
      </c>
      <c r="C10" s="65" t="s">
        <v>118</v>
      </c>
      <c r="D10" s="142" t="s">
        <v>115</v>
      </c>
      <c r="E10" s="81" t="s">
        <v>37</v>
      </c>
      <c r="F10" s="82" t="s">
        <v>81</v>
      </c>
      <c r="G10" s="83" t="s">
        <v>87</v>
      </c>
      <c r="H10" s="69" t="s">
        <v>95</v>
      </c>
      <c r="I10" s="70" t="s">
        <v>100</v>
      </c>
    </row>
    <row r="11" spans="2:9">
      <c r="B11" s="71" t="s">
        <v>8</v>
      </c>
      <c r="C11" s="3"/>
      <c r="D11" s="29" t="s">
        <v>135</v>
      </c>
      <c r="E11" s="27" t="s">
        <v>37</v>
      </c>
      <c r="F11" s="36" t="s">
        <v>81</v>
      </c>
      <c r="G11" s="35" t="s">
        <v>87</v>
      </c>
      <c r="H11" s="33" t="s">
        <v>96</v>
      </c>
      <c r="I11" s="72" t="s">
        <v>101</v>
      </c>
    </row>
    <row r="12" spans="2:9">
      <c r="B12" s="73" t="s">
        <v>8</v>
      </c>
      <c r="C12" s="3"/>
      <c r="D12" s="29" t="s">
        <v>145</v>
      </c>
      <c r="E12" s="37" t="s">
        <v>37</v>
      </c>
      <c r="F12" s="62" t="s">
        <v>81</v>
      </c>
      <c r="G12" s="60" t="s">
        <v>87</v>
      </c>
      <c r="H12" s="33" t="s">
        <v>97</v>
      </c>
      <c r="I12" s="72" t="s">
        <v>102</v>
      </c>
    </row>
    <row r="13" spans="2:9" ht="15.75" thickBot="1">
      <c r="B13" s="74" t="s">
        <v>8</v>
      </c>
      <c r="C13" s="75"/>
      <c r="D13" s="76" t="s">
        <v>146</v>
      </c>
      <c r="E13" s="84" t="s">
        <v>37</v>
      </c>
      <c r="F13" s="85" t="s">
        <v>81</v>
      </c>
      <c r="G13" s="86" t="s">
        <v>87</v>
      </c>
      <c r="H13" s="76" t="s">
        <v>98</v>
      </c>
      <c r="I13" s="80" t="s">
        <v>103</v>
      </c>
    </row>
    <row r="14" spans="2:9">
      <c r="B14" s="64" t="s">
        <v>9</v>
      </c>
      <c r="C14" s="65" t="s">
        <v>142</v>
      </c>
      <c r="D14" s="142" t="s">
        <v>135</v>
      </c>
      <c r="E14" s="81" t="s">
        <v>35</v>
      </c>
      <c r="F14" s="82" t="s">
        <v>43</v>
      </c>
      <c r="G14" s="83" t="s">
        <v>87</v>
      </c>
      <c r="H14" s="69" t="s">
        <v>95</v>
      </c>
      <c r="I14" s="70" t="s">
        <v>100</v>
      </c>
    </row>
    <row r="15" spans="2:9">
      <c r="B15" s="71" t="s">
        <v>9</v>
      </c>
      <c r="C15" s="3"/>
      <c r="D15" s="29" t="s">
        <v>137</v>
      </c>
      <c r="E15" s="27" t="s">
        <v>35</v>
      </c>
      <c r="F15" s="36" t="s">
        <v>43</v>
      </c>
      <c r="G15" s="35" t="s">
        <v>87</v>
      </c>
      <c r="H15" s="33" t="s">
        <v>96</v>
      </c>
      <c r="I15" s="72" t="s">
        <v>101</v>
      </c>
    </row>
    <row r="16" spans="2:9">
      <c r="B16" s="73" t="s">
        <v>9</v>
      </c>
      <c r="C16" s="3"/>
      <c r="D16" s="29" t="s">
        <v>145</v>
      </c>
      <c r="E16" s="37" t="s">
        <v>35</v>
      </c>
      <c r="F16" s="62" t="s">
        <v>43</v>
      </c>
      <c r="G16" s="60" t="s">
        <v>87</v>
      </c>
      <c r="H16" s="33" t="s">
        <v>97</v>
      </c>
      <c r="I16" s="72" t="s">
        <v>102</v>
      </c>
    </row>
    <row r="17" spans="2:9" ht="15.75" thickBot="1">
      <c r="B17" s="74" t="s">
        <v>9</v>
      </c>
      <c r="C17" s="75"/>
      <c r="D17" s="76" t="s">
        <v>139</v>
      </c>
      <c r="E17" s="84" t="s">
        <v>35</v>
      </c>
      <c r="F17" s="85" t="s">
        <v>43</v>
      </c>
      <c r="G17" s="86" t="s">
        <v>87</v>
      </c>
      <c r="H17" s="76" t="s">
        <v>98</v>
      </c>
      <c r="I17" s="80" t="s">
        <v>103</v>
      </c>
    </row>
    <row r="18" spans="2:9">
      <c r="B18" s="64" t="s">
        <v>9</v>
      </c>
      <c r="C18" s="65" t="s">
        <v>143</v>
      </c>
      <c r="D18" s="142" t="s">
        <v>132</v>
      </c>
      <c r="E18" s="81" t="s">
        <v>40</v>
      </c>
      <c r="F18" s="82" t="s">
        <v>44</v>
      </c>
      <c r="G18" s="83" t="s">
        <v>87</v>
      </c>
      <c r="H18" s="69" t="s">
        <v>95</v>
      </c>
      <c r="I18" s="70" t="s">
        <v>100</v>
      </c>
    </row>
    <row r="19" spans="2:9">
      <c r="B19" s="71" t="s">
        <v>10</v>
      </c>
      <c r="C19" s="3"/>
      <c r="D19" s="29" t="s">
        <v>140</v>
      </c>
      <c r="E19" s="27" t="s">
        <v>40</v>
      </c>
      <c r="F19" s="36" t="s">
        <v>44</v>
      </c>
      <c r="G19" s="35" t="s">
        <v>87</v>
      </c>
      <c r="H19" s="33" t="s">
        <v>96</v>
      </c>
      <c r="I19" s="72" t="s">
        <v>101</v>
      </c>
    </row>
    <row r="20" spans="2:9">
      <c r="B20" s="73" t="s">
        <v>9</v>
      </c>
      <c r="C20" s="3"/>
      <c r="D20" s="29" t="s">
        <v>138</v>
      </c>
      <c r="E20" s="37" t="s">
        <v>40</v>
      </c>
      <c r="F20" s="62" t="s">
        <v>44</v>
      </c>
      <c r="G20" s="60" t="s">
        <v>87</v>
      </c>
      <c r="H20" s="33" t="s">
        <v>97</v>
      </c>
      <c r="I20" s="72" t="s">
        <v>102</v>
      </c>
    </row>
    <row r="21" spans="2:9" ht="15.75" thickBot="1">
      <c r="B21" s="74" t="s">
        <v>9</v>
      </c>
      <c r="C21" s="75"/>
      <c r="D21" s="76" t="s">
        <v>122</v>
      </c>
      <c r="E21" s="84" t="s">
        <v>40</v>
      </c>
      <c r="F21" s="85" t="s">
        <v>44</v>
      </c>
      <c r="G21" s="86" t="s">
        <v>87</v>
      </c>
      <c r="H21" s="76" t="s">
        <v>98</v>
      </c>
      <c r="I21" s="80" t="s">
        <v>103</v>
      </c>
    </row>
    <row r="22" spans="2:9">
      <c r="B22" s="87"/>
      <c r="C22" s="65" t="s">
        <v>141</v>
      </c>
      <c r="D22" s="142" t="s">
        <v>133</v>
      </c>
      <c r="E22" s="81" t="s">
        <v>36</v>
      </c>
      <c r="F22" s="82" t="s">
        <v>82</v>
      </c>
      <c r="G22" s="83" t="s">
        <v>87</v>
      </c>
      <c r="H22" s="69" t="s">
        <v>95</v>
      </c>
      <c r="I22" s="70" t="s">
        <v>100</v>
      </c>
    </row>
    <row r="23" spans="2:9">
      <c r="B23" s="71" t="s">
        <v>11</v>
      </c>
      <c r="C23" s="3"/>
      <c r="D23" s="29" t="s">
        <v>132</v>
      </c>
      <c r="E23" s="27" t="s">
        <v>36</v>
      </c>
      <c r="F23" s="36" t="s">
        <v>82</v>
      </c>
      <c r="G23" s="35" t="s">
        <v>87</v>
      </c>
      <c r="H23" s="33" t="s">
        <v>96</v>
      </c>
      <c r="I23" s="72" t="s">
        <v>101</v>
      </c>
    </row>
    <row r="24" spans="2:9">
      <c r="B24" s="71"/>
      <c r="C24" s="3"/>
      <c r="D24" s="29" t="s">
        <v>121</v>
      </c>
      <c r="E24" s="37" t="s">
        <v>36</v>
      </c>
      <c r="F24" s="62" t="s">
        <v>82</v>
      </c>
      <c r="G24" s="60" t="s">
        <v>87</v>
      </c>
      <c r="H24" s="33" t="s">
        <v>97</v>
      </c>
      <c r="I24" s="72" t="s">
        <v>102</v>
      </c>
    </row>
    <row r="25" spans="2:9" ht="15.75" thickBot="1">
      <c r="B25" s="88"/>
      <c r="C25" s="75"/>
      <c r="D25" s="76" t="s">
        <v>118</v>
      </c>
      <c r="E25" s="84" t="s">
        <v>36</v>
      </c>
      <c r="F25" s="85" t="s">
        <v>82</v>
      </c>
      <c r="G25" s="86" t="s">
        <v>87</v>
      </c>
      <c r="H25" s="76" t="s">
        <v>98</v>
      </c>
      <c r="I25" s="80" t="s">
        <v>103</v>
      </c>
    </row>
    <row r="26" spans="2:9" ht="21">
      <c r="B26" s="291" t="s">
        <v>15</v>
      </c>
      <c r="C26" s="292"/>
      <c r="D26" s="292"/>
      <c r="E26" s="292"/>
      <c r="F26" s="292"/>
      <c r="G26" s="292"/>
      <c r="H26" s="292"/>
      <c r="I26" s="293"/>
    </row>
    <row r="27" spans="2:9" ht="17.25" customHeight="1">
      <c r="B27" s="297" t="s">
        <v>39</v>
      </c>
      <c r="C27" s="298"/>
      <c r="D27" s="298"/>
      <c r="E27" s="298"/>
      <c r="F27" s="298"/>
      <c r="G27" s="298"/>
      <c r="H27" s="298"/>
      <c r="I27" s="299"/>
    </row>
    <row r="28" spans="2:9" ht="15" customHeight="1">
      <c r="B28" s="297" t="s">
        <v>38</v>
      </c>
      <c r="C28" s="298"/>
      <c r="D28" s="298"/>
      <c r="E28" s="298"/>
      <c r="F28" s="298"/>
      <c r="G28" s="298"/>
      <c r="H28" s="298"/>
      <c r="I28" s="299"/>
    </row>
    <row r="29" spans="2:9" ht="15" customHeight="1">
      <c r="B29" s="297" t="s">
        <v>29</v>
      </c>
      <c r="C29" s="298"/>
      <c r="D29" s="298"/>
      <c r="E29" s="298"/>
      <c r="F29" s="298"/>
      <c r="G29" s="298"/>
      <c r="H29" s="298"/>
      <c r="I29" s="299"/>
    </row>
    <row r="30" spans="2:9" ht="15" customHeight="1">
      <c r="B30" s="297" t="s">
        <v>41</v>
      </c>
      <c r="C30" s="298"/>
      <c r="D30" s="298"/>
      <c r="E30" s="298"/>
      <c r="F30" s="298"/>
      <c r="G30" s="298"/>
      <c r="H30" s="298"/>
      <c r="I30" s="299"/>
    </row>
    <row r="31" spans="2:9" ht="15" customHeight="1" thickBot="1">
      <c r="B31" s="300" t="s">
        <v>42</v>
      </c>
      <c r="C31" s="301"/>
      <c r="D31" s="301"/>
      <c r="E31" s="301"/>
      <c r="F31" s="301"/>
      <c r="G31" s="301"/>
      <c r="H31" s="301"/>
      <c r="I31" s="302"/>
    </row>
  </sheetData>
  <mergeCells count="10">
    <mergeCell ref="B31:I31"/>
    <mergeCell ref="B26:I26"/>
    <mergeCell ref="B27:I27"/>
    <mergeCell ref="B28:I28"/>
    <mergeCell ref="B29:I29"/>
    <mergeCell ref="C5:D5"/>
    <mergeCell ref="B4:I4"/>
    <mergeCell ref="B1:I2"/>
    <mergeCell ref="B3:I3"/>
    <mergeCell ref="B30:I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D4:S65"/>
  <sheetViews>
    <sheetView topLeftCell="D4" workbookViewId="0">
      <selection activeCell="L19" sqref="L19"/>
    </sheetView>
  </sheetViews>
  <sheetFormatPr baseColWidth="10" defaultRowHeight="15"/>
  <cols>
    <col min="4" max="4" width="13.85546875" style="131" bestFit="1" customWidth="1"/>
    <col min="5" max="5" width="16.85546875" style="131" bestFit="1" customWidth="1"/>
    <col min="6" max="6" width="15.7109375" style="131" bestFit="1" customWidth="1"/>
    <col min="7" max="7" width="19.7109375" style="131" bestFit="1" customWidth="1"/>
    <col min="8" max="8" width="16.85546875" style="131" bestFit="1" customWidth="1"/>
    <col min="9" max="9" width="12.5703125" style="131" bestFit="1" customWidth="1"/>
    <col min="10" max="10" width="12.85546875" style="131" bestFit="1" customWidth="1"/>
    <col min="11" max="11" width="13.140625" style="131" bestFit="1" customWidth="1"/>
    <col min="12" max="13" width="14.42578125" style="131" bestFit="1" customWidth="1"/>
    <col min="14" max="14" width="8.5703125" style="131" bestFit="1" customWidth="1"/>
    <col min="15" max="15" width="18.5703125" style="131" customWidth="1"/>
    <col min="16" max="16" width="14.42578125" style="131" bestFit="1" customWidth="1"/>
    <col min="17" max="17" width="13.140625" style="131" bestFit="1" customWidth="1"/>
    <col min="18" max="18" width="16.42578125" style="131" bestFit="1" customWidth="1"/>
    <col min="19" max="19" width="11.42578125" style="131"/>
  </cols>
  <sheetData>
    <row r="4" spans="4:19" ht="24" thickBot="1">
      <c r="D4" s="351" t="s">
        <v>123</v>
      </c>
      <c r="E4" s="351"/>
      <c r="F4" s="351"/>
      <c r="G4" s="351"/>
      <c r="H4" s="351"/>
      <c r="I4" s="351"/>
      <c r="J4" s="351"/>
      <c r="K4" s="351"/>
      <c r="L4" s="352" t="s">
        <v>125</v>
      </c>
      <c r="M4" s="352"/>
      <c r="N4" s="352"/>
      <c r="O4" s="352"/>
      <c r="P4" s="352"/>
      <c r="Q4" s="352"/>
      <c r="R4" s="352"/>
      <c r="S4" s="352"/>
    </row>
    <row r="5" spans="4:19" ht="15.75" thickBot="1">
      <c r="D5" s="348" t="s">
        <v>104</v>
      </c>
      <c r="E5" s="349"/>
      <c r="F5" s="349"/>
      <c r="G5" s="350"/>
      <c r="H5" s="348" t="s">
        <v>124</v>
      </c>
      <c r="I5" s="349"/>
      <c r="J5" s="349"/>
      <c r="K5" s="350"/>
      <c r="L5" s="353" t="s">
        <v>104</v>
      </c>
      <c r="M5" s="354"/>
      <c r="N5" s="354"/>
      <c r="O5" s="355"/>
      <c r="P5" s="353" t="s">
        <v>124</v>
      </c>
      <c r="Q5" s="354"/>
      <c r="R5" s="354"/>
      <c r="S5" s="355"/>
    </row>
    <row r="6" spans="4:19">
      <c r="D6" s="96" t="s">
        <v>115</v>
      </c>
      <c r="E6" s="97" t="s">
        <v>141</v>
      </c>
      <c r="F6" s="97" t="s">
        <v>129</v>
      </c>
      <c r="G6" s="98" t="s">
        <v>134</v>
      </c>
      <c r="H6" s="96" t="s">
        <v>119</v>
      </c>
      <c r="I6" s="97" t="s">
        <v>130</v>
      </c>
      <c r="J6" s="97" t="s">
        <v>141</v>
      </c>
      <c r="K6" s="98" t="s">
        <v>129</v>
      </c>
      <c r="L6" s="99" t="s">
        <v>116</v>
      </c>
      <c r="M6" s="100" t="s">
        <v>118</v>
      </c>
      <c r="N6" s="100" t="s">
        <v>130</v>
      </c>
      <c r="O6" s="95" t="s">
        <v>129</v>
      </c>
      <c r="P6" s="99" t="s">
        <v>117</v>
      </c>
      <c r="Q6" s="100" t="s">
        <v>137</v>
      </c>
      <c r="R6" s="100" t="s">
        <v>118</v>
      </c>
      <c r="S6" s="95" t="s">
        <v>116</v>
      </c>
    </row>
    <row r="7" spans="4:19">
      <c r="D7" s="101"/>
      <c r="E7" s="102"/>
      <c r="F7" s="102"/>
      <c r="G7" s="103"/>
      <c r="H7" s="101" t="s">
        <v>115</v>
      </c>
      <c r="I7" s="102"/>
      <c r="J7" s="102"/>
      <c r="K7" s="103"/>
      <c r="L7" s="104" t="s">
        <v>115</v>
      </c>
      <c r="M7" s="105" t="s">
        <v>137</v>
      </c>
      <c r="N7" s="105"/>
      <c r="O7" s="106"/>
      <c r="P7" s="104" t="s">
        <v>129</v>
      </c>
      <c r="Q7" s="105"/>
      <c r="R7" s="105"/>
      <c r="S7" s="106"/>
    </row>
    <row r="8" spans="4:19">
      <c r="D8" s="101"/>
      <c r="E8" s="102"/>
      <c r="F8" s="102"/>
      <c r="G8" s="103"/>
      <c r="H8" s="101"/>
      <c r="I8" s="102"/>
      <c r="J8" s="102"/>
      <c r="K8" s="103"/>
      <c r="L8" s="104"/>
      <c r="M8" s="105"/>
      <c r="N8" s="105"/>
      <c r="O8" s="106"/>
      <c r="P8" s="104" t="s">
        <v>115</v>
      </c>
      <c r="Q8" s="105"/>
      <c r="R8" s="105"/>
      <c r="S8" s="106"/>
    </row>
    <row r="9" spans="4:19">
      <c r="D9" s="101"/>
      <c r="E9" s="102"/>
      <c r="F9" s="102"/>
      <c r="G9" s="103"/>
      <c r="H9" s="101"/>
      <c r="I9" s="102"/>
      <c r="J9" s="102"/>
      <c r="K9" s="103"/>
      <c r="L9" s="104"/>
      <c r="M9" s="105"/>
      <c r="N9" s="105"/>
      <c r="O9" s="106"/>
      <c r="P9" s="104"/>
      <c r="Q9" s="105"/>
      <c r="R9" s="105"/>
      <c r="S9" s="106"/>
    </row>
    <row r="10" spans="4:19">
      <c r="D10" s="101"/>
      <c r="E10" s="102"/>
      <c r="F10" s="102"/>
      <c r="G10" s="103"/>
      <c r="H10" s="101"/>
      <c r="I10" s="102"/>
      <c r="J10" s="102"/>
      <c r="K10" s="103"/>
      <c r="L10" s="104"/>
      <c r="M10" s="105"/>
      <c r="N10" s="105"/>
      <c r="O10" s="106"/>
      <c r="P10" s="104"/>
      <c r="Q10" s="105"/>
      <c r="R10" s="105"/>
      <c r="S10" s="106"/>
    </row>
    <row r="11" spans="4:19">
      <c r="D11" s="101"/>
      <c r="E11" s="102"/>
      <c r="F11" s="102"/>
      <c r="G11" s="103"/>
      <c r="H11" s="101"/>
      <c r="I11" s="102"/>
      <c r="J11" s="102"/>
      <c r="K11" s="103"/>
      <c r="L11" s="104"/>
      <c r="M11" s="105"/>
      <c r="N11" s="105"/>
      <c r="O11" s="106"/>
      <c r="P11" s="104"/>
      <c r="Q11" s="105"/>
      <c r="R11" s="105"/>
      <c r="S11" s="106"/>
    </row>
    <row r="12" spans="4:19">
      <c r="D12" s="101"/>
      <c r="E12" s="102"/>
      <c r="F12" s="102"/>
      <c r="G12" s="103"/>
      <c r="H12" s="101"/>
      <c r="I12" s="102"/>
      <c r="J12" s="102"/>
      <c r="K12" s="103"/>
      <c r="L12" s="104"/>
      <c r="M12" s="105"/>
      <c r="N12" s="105"/>
      <c r="O12" s="106"/>
      <c r="P12" s="104"/>
      <c r="Q12" s="105"/>
      <c r="R12" s="105"/>
      <c r="S12" s="106"/>
    </row>
    <row r="13" spans="4:19">
      <c r="D13" s="101"/>
      <c r="E13" s="102"/>
      <c r="F13" s="102"/>
      <c r="G13" s="103"/>
      <c r="H13" s="101"/>
      <c r="I13" s="102"/>
      <c r="J13" s="102"/>
      <c r="K13" s="103"/>
      <c r="L13" s="104"/>
      <c r="M13" s="105"/>
      <c r="N13" s="105"/>
      <c r="O13" s="106"/>
      <c r="P13" s="104"/>
      <c r="Q13" s="105"/>
      <c r="R13" s="105"/>
      <c r="S13" s="106"/>
    </row>
    <row r="14" spans="4:19">
      <c r="D14" s="101"/>
      <c r="E14" s="102"/>
      <c r="F14" s="102"/>
      <c r="G14" s="103"/>
      <c r="H14" s="101"/>
      <c r="I14" s="102"/>
      <c r="J14" s="102"/>
      <c r="K14" s="103"/>
      <c r="L14" s="104"/>
      <c r="M14" s="105"/>
      <c r="N14" s="105"/>
      <c r="O14" s="106"/>
      <c r="P14" s="104"/>
      <c r="Q14" s="105"/>
      <c r="R14" s="105"/>
      <c r="S14" s="106"/>
    </row>
    <row r="15" spans="4:19">
      <c r="D15" s="101"/>
      <c r="E15" s="102"/>
      <c r="F15" s="102"/>
      <c r="G15" s="103"/>
      <c r="H15" s="101"/>
      <c r="I15" s="102"/>
      <c r="J15" s="102"/>
      <c r="K15" s="103"/>
      <c r="L15" s="104"/>
      <c r="M15" s="105"/>
      <c r="N15" s="105"/>
      <c r="O15" s="106"/>
      <c r="P15" s="104"/>
      <c r="Q15" s="105"/>
      <c r="R15" s="105"/>
      <c r="S15" s="106"/>
    </row>
    <row r="16" spans="4:19" ht="15.75" thickBot="1">
      <c r="D16" s="107"/>
      <c r="E16" s="108"/>
      <c r="F16" s="108"/>
      <c r="G16" s="109"/>
      <c r="H16" s="107"/>
      <c r="I16" s="108"/>
      <c r="J16" s="108"/>
      <c r="K16" s="109"/>
      <c r="L16" s="110"/>
      <c r="M16" s="111"/>
      <c r="N16" s="111"/>
      <c r="O16" s="112"/>
      <c r="P16" s="110"/>
      <c r="Q16" s="111"/>
      <c r="R16" s="111"/>
      <c r="S16" s="112"/>
    </row>
    <row r="17" spans="4:19" ht="24" thickBot="1">
      <c r="D17" s="340" t="s">
        <v>126</v>
      </c>
      <c r="E17" s="340"/>
      <c r="F17" s="340"/>
      <c r="G17" s="340"/>
      <c r="H17" s="340"/>
      <c r="I17" s="340"/>
      <c r="J17" s="340"/>
      <c r="K17" s="340"/>
      <c r="L17" s="344" t="s">
        <v>127</v>
      </c>
      <c r="M17" s="344"/>
      <c r="N17" s="344"/>
      <c r="O17" s="344"/>
      <c r="P17" s="344"/>
      <c r="Q17" s="344"/>
      <c r="R17" s="344"/>
      <c r="S17" s="344"/>
    </row>
    <row r="18" spans="4:19" ht="15.75" thickBot="1">
      <c r="D18" s="341" t="s">
        <v>104</v>
      </c>
      <c r="E18" s="342"/>
      <c r="F18" s="342"/>
      <c r="G18" s="343"/>
      <c r="H18" s="341" t="s">
        <v>124</v>
      </c>
      <c r="I18" s="342"/>
      <c r="J18" s="342"/>
      <c r="K18" s="343"/>
      <c r="L18" s="345" t="s">
        <v>104</v>
      </c>
      <c r="M18" s="346"/>
      <c r="N18" s="346"/>
      <c r="O18" s="347"/>
      <c r="P18" s="345" t="s">
        <v>124</v>
      </c>
      <c r="Q18" s="346"/>
      <c r="R18" s="346"/>
      <c r="S18" s="347"/>
    </row>
    <row r="19" spans="4:19">
      <c r="D19" s="113" t="s">
        <v>116</v>
      </c>
      <c r="E19" s="114"/>
      <c r="F19" s="114" t="s">
        <v>131</v>
      </c>
      <c r="G19" s="115" t="s">
        <v>135</v>
      </c>
      <c r="H19" s="113" t="s">
        <v>120</v>
      </c>
      <c r="I19" s="114" t="s">
        <v>138</v>
      </c>
      <c r="J19" s="114" t="s">
        <v>142</v>
      </c>
      <c r="K19" s="115" t="s">
        <v>116</v>
      </c>
      <c r="L19" s="116" t="s">
        <v>117</v>
      </c>
      <c r="M19" s="117" t="s">
        <v>133</v>
      </c>
      <c r="N19" s="117" t="s">
        <v>132</v>
      </c>
      <c r="O19" s="118" t="s">
        <v>136</v>
      </c>
      <c r="P19" s="116" t="s">
        <v>121</v>
      </c>
      <c r="Q19" s="117" t="s">
        <v>133</v>
      </c>
      <c r="R19" s="117" t="s">
        <v>143</v>
      </c>
      <c r="S19" s="118"/>
    </row>
    <row r="20" spans="4:19">
      <c r="D20" s="119"/>
      <c r="E20" s="120"/>
      <c r="F20" s="120" t="s">
        <v>137</v>
      </c>
      <c r="G20" s="121"/>
      <c r="H20" s="119" t="s">
        <v>131</v>
      </c>
      <c r="I20" s="120" t="s">
        <v>137</v>
      </c>
      <c r="J20" s="120"/>
      <c r="K20" s="121"/>
      <c r="L20" s="122" t="s">
        <v>131</v>
      </c>
      <c r="M20" s="123"/>
      <c r="N20" s="123"/>
      <c r="O20" s="124"/>
      <c r="P20" s="122" t="s">
        <v>131</v>
      </c>
      <c r="Q20" s="123"/>
      <c r="R20" s="123"/>
      <c r="S20" s="124"/>
    </row>
    <row r="21" spans="4:19">
      <c r="D21" s="119"/>
      <c r="E21" s="120"/>
      <c r="F21" s="120"/>
      <c r="G21" s="121"/>
      <c r="H21" s="119"/>
      <c r="I21" s="120"/>
      <c r="J21" s="120"/>
      <c r="K21" s="121"/>
      <c r="L21" s="122"/>
      <c r="M21" s="123"/>
      <c r="N21" s="123"/>
      <c r="O21" s="124"/>
      <c r="P21" s="122"/>
      <c r="Q21" s="123"/>
      <c r="R21" s="123"/>
      <c r="S21" s="124"/>
    </row>
    <row r="22" spans="4:19">
      <c r="D22" s="119"/>
      <c r="E22" s="120"/>
      <c r="F22" s="120"/>
      <c r="G22" s="121"/>
      <c r="H22" s="119"/>
      <c r="I22" s="120"/>
      <c r="J22" s="120"/>
      <c r="K22" s="121"/>
      <c r="L22" s="122"/>
      <c r="M22" s="123"/>
      <c r="N22" s="123"/>
      <c r="O22" s="124"/>
      <c r="P22" s="122"/>
      <c r="Q22" s="123"/>
      <c r="R22" s="123"/>
      <c r="S22" s="124"/>
    </row>
    <row r="23" spans="4:19">
      <c r="D23" s="119"/>
      <c r="E23" s="120"/>
      <c r="F23" s="120"/>
      <c r="G23" s="121"/>
      <c r="H23" s="119"/>
      <c r="I23" s="120"/>
      <c r="J23" s="120"/>
      <c r="K23" s="121"/>
      <c r="L23" s="122"/>
      <c r="M23" s="123"/>
      <c r="N23" s="123"/>
      <c r="O23" s="124"/>
      <c r="P23" s="122"/>
      <c r="Q23" s="123"/>
      <c r="R23" s="123"/>
      <c r="S23" s="124"/>
    </row>
    <row r="24" spans="4:19">
      <c r="D24" s="119"/>
      <c r="E24" s="120"/>
      <c r="F24" s="120"/>
      <c r="G24" s="121"/>
      <c r="H24" s="119"/>
      <c r="I24" s="120"/>
      <c r="J24" s="120"/>
      <c r="K24" s="121"/>
      <c r="L24" s="122"/>
      <c r="M24" s="123"/>
      <c r="N24" s="123"/>
      <c r="O24" s="124"/>
      <c r="P24" s="122"/>
      <c r="Q24" s="123"/>
      <c r="R24" s="123"/>
      <c r="S24" s="124"/>
    </row>
    <row r="25" spans="4:19">
      <c r="D25" s="119"/>
      <c r="E25" s="120"/>
      <c r="F25" s="120"/>
      <c r="G25" s="121"/>
      <c r="H25" s="119"/>
      <c r="I25" s="120"/>
      <c r="J25" s="120"/>
      <c r="K25" s="121"/>
      <c r="L25" s="122"/>
      <c r="M25" s="123"/>
      <c r="N25" s="123"/>
      <c r="O25" s="124"/>
      <c r="P25" s="122"/>
      <c r="Q25" s="123"/>
      <c r="R25" s="123"/>
      <c r="S25" s="124"/>
    </row>
    <row r="26" spans="4:19">
      <c r="D26" s="119"/>
      <c r="E26" s="120"/>
      <c r="F26" s="120"/>
      <c r="G26" s="121"/>
      <c r="H26" s="119"/>
      <c r="I26" s="120"/>
      <c r="J26" s="120"/>
      <c r="K26" s="121"/>
      <c r="L26" s="122"/>
      <c r="M26" s="123"/>
      <c r="N26" s="123"/>
      <c r="O26" s="124"/>
      <c r="P26" s="122"/>
      <c r="Q26" s="123"/>
      <c r="R26" s="123"/>
      <c r="S26" s="124"/>
    </row>
    <row r="27" spans="4:19">
      <c r="D27" s="119"/>
      <c r="E27" s="120"/>
      <c r="F27" s="120"/>
      <c r="G27" s="121"/>
      <c r="H27" s="119"/>
      <c r="I27" s="120"/>
      <c r="J27" s="120"/>
      <c r="K27" s="121"/>
      <c r="L27" s="122"/>
      <c r="M27" s="123"/>
      <c r="N27" s="123"/>
      <c r="O27" s="124"/>
      <c r="P27" s="122"/>
      <c r="Q27" s="123"/>
      <c r="R27" s="123"/>
      <c r="S27" s="124"/>
    </row>
    <row r="28" spans="4:19">
      <c r="D28" s="119"/>
      <c r="E28" s="120"/>
      <c r="F28" s="120"/>
      <c r="G28" s="121"/>
      <c r="H28" s="119"/>
      <c r="I28" s="120"/>
      <c r="J28" s="120"/>
      <c r="K28" s="121"/>
      <c r="L28" s="122"/>
      <c r="M28" s="123"/>
      <c r="N28" s="123"/>
      <c r="O28" s="124"/>
      <c r="P28" s="122"/>
      <c r="Q28" s="123"/>
      <c r="R28" s="123"/>
      <c r="S28" s="124"/>
    </row>
    <row r="29" spans="4:19" ht="15.75" thickBot="1">
      <c r="D29" s="125"/>
      <c r="E29" s="126"/>
      <c r="F29" s="126"/>
      <c r="G29" s="127"/>
      <c r="H29" s="125"/>
      <c r="I29" s="126"/>
      <c r="J29" s="126"/>
      <c r="K29" s="127"/>
      <c r="L29" s="128"/>
      <c r="M29" s="129"/>
      <c r="N29" s="129"/>
      <c r="O29" s="130"/>
      <c r="P29" s="128"/>
      <c r="Q29" s="129"/>
      <c r="R29" s="129"/>
      <c r="S29" s="130"/>
    </row>
    <row r="30" spans="4:19" ht="24" thickBot="1">
      <c r="D30" s="336" t="s">
        <v>128</v>
      </c>
      <c r="E30" s="336"/>
      <c r="F30" s="336"/>
      <c r="G30" s="336"/>
      <c r="H30" s="336"/>
      <c r="I30" s="336"/>
      <c r="J30" s="336"/>
      <c r="K30" s="336"/>
    </row>
    <row r="31" spans="4:19" ht="15.75" thickBot="1">
      <c r="D31" s="337" t="s">
        <v>104</v>
      </c>
      <c r="E31" s="338"/>
      <c r="F31" s="338"/>
      <c r="G31" s="339"/>
      <c r="H31" s="337" t="s">
        <v>124</v>
      </c>
      <c r="I31" s="338"/>
      <c r="J31" s="338"/>
      <c r="K31" s="339"/>
    </row>
    <row r="32" spans="4:19">
      <c r="D32" s="132" t="s">
        <v>118</v>
      </c>
      <c r="E32" s="133" t="s">
        <v>133</v>
      </c>
      <c r="F32" s="133" t="s">
        <v>136</v>
      </c>
      <c r="G32" s="134" t="s">
        <v>141</v>
      </c>
      <c r="H32" s="132" t="s">
        <v>122</v>
      </c>
      <c r="I32" s="133" t="s">
        <v>139</v>
      </c>
      <c r="J32" s="133" t="s">
        <v>141</v>
      </c>
      <c r="K32" s="134" t="s">
        <v>133</v>
      </c>
    </row>
    <row r="33" spans="4:14">
      <c r="D33" s="135"/>
      <c r="E33" s="136"/>
      <c r="F33" s="136"/>
      <c r="G33" s="137"/>
      <c r="H33" s="135" t="s">
        <v>118</v>
      </c>
      <c r="I33" s="136"/>
      <c r="J33" s="136"/>
      <c r="K33" s="137"/>
    </row>
    <row r="34" spans="4:14">
      <c r="D34" s="135"/>
      <c r="E34" s="136"/>
      <c r="F34" s="136"/>
      <c r="G34" s="137"/>
      <c r="H34" s="135"/>
      <c r="I34" s="136"/>
      <c r="J34" s="136"/>
      <c r="K34" s="137"/>
    </row>
    <row r="35" spans="4:14">
      <c r="D35" s="135"/>
      <c r="E35" s="136"/>
      <c r="F35" s="136"/>
      <c r="G35" s="137"/>
      <c r="H35" s="135"/>
      <c r="I35" s="136"/>
      <c r="J35" s="136"/>
      <c r="K35" s="137"/>
    </row>
    <row r="36" spans="4:14">
      <c r="D36" s="135"/>
      <c r="E36" s="136"/>
      <c r="F36" s="136"/>
      <c r="G36" s="137"/>
      <c r="H36" s="135"/>
      <c r="I36" s="136"/>
      <c r="J36" s="136"/>
      <c r="K36" s="137"/>
      <c r="M36" s="3"/>
    </row>
    <row r="37" spans="4:14">
      <c r="D37" s="135"/>
      <c r="E37" s="136"/>
      <c r="F37" s="136"/>
      <c r="G37" s="137"/>
      <c r="H37" s="135"/>
      <c r="I37" s="136"/>
      <c r="J37" s="136"/>
      <c r="K37" s="137"/>
      <c r="M37" s="3"/>
      <c r="N37" s="5"/>
    </row>
    <row r="38" spans="4:14">
      <c r="D38" s="135"/>
      <c r="E38" s="136"/>
      <c r="F38" s="136"/>
      <c r="G38" s="137"/>
      <c r="H38" s="135"/>
      <c r="I38" s="136"/>
      <c r="J38" s="136"/>
      <c r="K38" s="137"/>
      <c r="M38" s="3"/>
    </row>
    <row r="39" spans="4:14">
      <c r="D39" s="135"/>
      <c r="E39" s="136"/>
      <c r="F39" s="136"/>
      <c r="G39" s="137"/>
      <c r="H39" s="135"/>
      <c r="I39" s="136"/>
      <c r="J39" s="136"/>
      <c r="K39" s="137"/>
      <c r="M39" s="3"/>
    </row>
    <row r="40" spans="4:14">
      <c r="D40" s="135"/>
      <c r="E40" s="136"/>
      <c r="F40" s="136"/>
      <c r="G40" s="137"/>
      <c r="H40" s="135"/>
      <c r="I40" s="136"/>
      <c r="J40" s="136"/>
      <c r="K40" s="137"/>
      <c r="M40" s="3"/>
    </row>
    <row r="41" spans="4:14">
      <c r="D41" s="135"/>
      <c r="E41" s="136"/>
      <c r="F41" s="136"/>
      <c r="G41" s="137"/>
      <c r="H41" s="135"/>
      <c r="I41" s="136"/>
      <c r="J41" s="136"/>
      <c r="K41" s="137"/>
    </row>
    <row r="42" spans="4:14" ht="15.75" thickBot="1">
      <c r="D42" s="138"/>
      <c r="E42" s="139"/>
      <c r="F42" s="139"/>
      <c r="G42" s="140"/>
      <c r="H42" s="138"/>
      <c r="I42" s="139"/>
      <c r="J42" s="139"/>
      <c r="K42" s="140"/>
    </row>
    <row r="45" spans="4:14" ht="15.75" thickBot="1"/>
    <row r="46" spans="4:14">
      <c r="L46" s="66"/>
    </row>
    <row r="47" spans="4:14">
      <c r="L47" s="28"/>
    </row>
    <row r="48" spans="4:14">
      <c r="L48" s="63"/>
    </row>
    <row r="49" spans="12:12" ht="15.75" thickBot="1">
      <c r="L49" s="77"/>
    </row>
    <row r="50" spans="12:12">
      <c r="L50" s="81"/>
    </row>
    <row r="51" spans="12:12">
      <c r="L51" s="27"/>
    </row>
    <row r="52" spans="12:12">
      <c r="L52" s="37"/>
    </row>
    <row r="53" spans="12:12" ht="15.75" thickBot="1">
      <c r="L53" s="84"/>
    </row>
    <row r="54" spans="12:12">
      <c r="L54" s="81"/>
    </row>
    <row r="55" spans="12:12">
      <c r="L55" s="27"/>
    </row>
    <row r="56" spans="12:12">
      <c r="L56" s="37"/>
    </row>
    <row r="57" spans="12:12" ht="15.75" thickBot="1">
      <c r="L57" s="84"/>
    </row>
    <row r="58" spans="12:12" ht="28.5">
      <c r="L58" s="81" t="s">
        <v>19</v>
      </c>
    </row>
    <row r="59" spans="12:12" ht="28.5">
      <c r="L59" s="27" t="s">
        <v>19</v>
      </c>
    </row>
    <row r="60" spans="12:12" ht="28.5">
      <c r="L60" s="37" t="s">
        <v>19</v>
      </c>
    </row>
    <row r="61" spans="12:12" ht="29.25" thickBot="1">
      <c r="L61" s="84" t="s">
        <v>19</v>
      </c>
    </row>
    <row r="62" spans="12:12">
      <c r="L62" s="81" t="s">
        <v>21</v>
      </c>
    </row>
    <row r="63" spans="12:12">
      <c r="L63" s="27" t="s">
        <v>21</v>
      </c>
    </row>
    <row r="64" spans="12:12">
      <c r="L64" s="37" t="s">
        <v>21</v>
      </c>
    </row>
    <row r="65" spans="12:12" ht="15.75" thickBot="1">
      <c r="L65" s="84" t="s">
        <v>21</v>
      </c>
    </row>
  </sheetData>
  <mergeCells count="15">
    <mergeCell ref="D4:K4"/>
    <mergeCell ref="L4:S4"/>
    <mergeCell ref="L5:O5"/>
    <mergeCell ref="P5:S5"/>
    <mergeCell ref="L17:S17"/>
    <mergeCell ref="L18:O18"/>
    <mergeCell ref="P18:S18"/>
    <mergeCell ref="D5:G5"/>
    <mergeCell ref="H5:K5"/>
    <mergeCell ref="D30:K30"/>
    <mergeCell ref="D31:G31"/>
    <mergeCell ref="H31:K31"/>
    <mergeCell ref="D17:K17"/>
    <mergeCell ref="D18:G18"/>
    <mergeCell ref="H18:K18"/>
  </mergeCells>
  <conditionalFormatting sqref="D6:G16">
    <cfRule type="duplicateValues" dxfId="10" priority="10"/>
  </conditionalFormatting>
  <conditionalFormatting sqref="H6:K16">
    <cfRule type="duplicateValues" dxfId="9" priority="9"/>
  </conditionalFormatting>
  <conditionalFormatting sqref="L6:O16">
    <cfRule type="duplicateValues" dxfId="8" priority="8"/>
  </conditionalFormatting>
  <conditionalFormatting sqref="P6:S16">
    <cfRule type="duplicateValues" dxfId="7" priority="7"/>
  </conditionalFormatting>
  <conditionalFormatting sqref="D19:G29">
    <cfRule type="duplicateValues" dxfId="6" priority="6"/>
  </conditionalFormatting>
  <conditionalFormatting sqref="H19:K29">
    <cfRule type="duplicateValues" dxfId="5" priority="5"/>
  </conditionalFormatting>
  <conditionalFormatting sqref="L19:O29">
    <cfRule type="duplicateValues" dxfId="4" priority="4"/>
  </conditionalFormatting>
  <conditionalFormatting sqref="P19:S29">
    <cfRule type="duplicateValues" dxfId="3" priority="3"/>
  </conditionalFormatting>
  <conditionalFormatting sqref="D32:G42">
    <cfRule type="duplicateValues" dxfId="2" priority="2"/>
  </conditionalFormatting>
  <conditionalFormatting sqref="H32:K4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E4:K41"/>
  <sheetViews>
    <sheetView topLeftCell="A25" workbookViewId="0">
      <selection activeCell="G37" sqref="G37"/>
    </sheetView>
  </sheetViews>
  <sheetFormatPr baseColWidth="10" defaultRowHeight="15"/>
  <cols>
    <col min="6" max="6" width="26" bestFit="1" customWidth="1"/>
    <col min="7" max="8" width="20.85546875" bestFit="1" customWidth="1"/>
    <col min="9" max="10" width="18.85546875" bestFit="1" customWidth="1"/>
    <col min="11" max="11" width="8" bestFit="1" customWidth="1"/>
  </cols>
  <sheetData>
    <row r="4" spans="5:11" ht="15.75" thickBot="1"/>
    <row r="5" spans="5:11" ht="38.25" customHeight="1" thickBot="1">
      <c r="E5" s="152"/>
      <c r="F5" s="153" t="s">
        <v>163</v>
      </c>
      <c r="G5" s="153" t="s">
        <v>150</v>
      </c>
      <c r="H5" s="153" t="s">
        <v>151</v>
      </c>
      <c r="I5" s="153" t="s">
        <v>152</v>
      </c>
      <c r="J5" s="153" t="s">
        <v>153</v>
      </c>
      <c r="K5" s="154" t="s">
        <v>154</v>
      </c>
    </row>
    <row r="6" spans="5:11" ht="18.75">
      <c r="E6" s="155">
        <v>1</v>
      </c>
      <c r="F6" s="149" t="s">
        <v>148</v>
      </c>
      <c r="G6" s="150">
        <f t="shared" ref="G6:G41" si="0">(COUNTIF(LMET,F6))+(COUNTIF(LCMEC,F6))+(COUNTIF(LENRG,F6))+(COUNTIF(MMET,F6))+(COUNTIF(MCMEC,F6))+(COUNTIF(MENRG,F6))</f>
        <v>3</v>
      </c>
      <c r="H6" s="150"/>
      <c r="I6" s="150"/>
      <c r="J6" s="150"/>
      <c r="K6" s="151">
        <f t="shared" ref="K6:K41" si="1">SUM(G6:J6)</f>
        <v>3</v>
      </c>
    </row>
    <row r="7" spans="5:11" ht="18.75">
      <c r="E7" s="156">
        <v>2</v>
      </c>
      <c r="F7" s="144" t="s">
        <v>146</v>
      </c>
      <c r="G7" s="145">
        <f t="shared" si="0"/>
        <v>4</v>
      </c>
      <c r="H7" s="145"/>
      <c r="I7" s="145"/>
      <c r="J7" s="145"/>
      <c r="K7" s="146">
        <f t="shared" si="1"/>
        <v>4</v>
      </c>
    </row>
    <row r="8" spans="5:11" ht="18.75">
      <c r="E8" s="156">
        <v>3</v>
      </c>
      <c r="F8" s="144" t="s">
        <v>132</v>
      </c>
      <c r="G8" s="145">
        <f t="shared" si="0"/>
        <v>4</v>
      </c>
      <c r="H8" s="145"/>
      <c r="I8" s="145"/>
      <c r="J8" s="145"/>
      <c r="K8" s="146">
        <f t="shared" si="1"/>
        <v>4</v>
      </c>
    </row>
    <row r="9" spans="5:11" ht="18.75">
      <c r="E9" s="156">
        <v>4</v>
      </c>
      <c r="F9" s="144" t="s">
        <v>120</v>
      </c>
      <c r="G9" s="145">
        <f t="shared" si="0"/>
        <v>4</v>
      </c>
      <c r="H9" s="145"/>
      <c r="I9" s="145"/>
      <c r="J9" s="145"/>
      <c r="K9" s="146">
        <f t="shared" si="1"/>
        <v>4</v>
      </c>
    </row>
    <row r="10" spans="5:11" ht="18.75">
      <c r="E10" s="156">
        <v>5</v>
      </c>
      <c r="F10" s="144" t="s">
        <v>135</v>
      </c>
      <c r="G10" s="145">
        <f t="shared" si="0"/>
        <v>4</v>
      </c>
      <c r="H10" s="145"/>
      <c r="I10" s="145"/>
      <c r="J10" s="145"/>
      <c r="K10" s="146">
        <f t="shared" si="1"/>
        <v>4</v>
      </c>
    </row>
    <row r="11" spans="5:11" ht="18.75">
      <c r="E11" s="156">
        <v>6</v>
      </c>
      <c r="F11" s="144" t="s">
        <v>119</v>
      </c>
      <c r="G11" s="145">
        <f t="shared" si="0"/>
        <v>4</v>
      </c>
      <c r="H11" s="145"/>
      <c r="I11" s="145"/>
      <c r="J11" s="145"/>
      <c r="K11" s="146">
        <f t="shared" si="1"/>
        <v>4</v>
      </c>
    </row>
    <row r="12" spans="5:11" ht="18.75">
      <c r="E12" s="156">
        <v>7</v>
      </c>
      <c r="F12" s="144" t="s">
        <v>144</v>
      </c>
      <c r="G12" s="145">
        <f t="shared" si="0"/>
        <v>4</v>
      </c>
      <c r="H12" s="145"/>
      <c r="I12" s="145"/>
      <c r="J12" s="145"/>
      <c r="K12" s="146">
        <f t="shared" si="1"/>
        <v>4</v>
      </c>
    </row>
    <row r="13" spans="5:11" ht="18.75">
      <c r="E13" s="156">
        <v>8</v>
      </c>
      <c r="F13" s="144" t="s">
        <v>145</v>
      </c>
      <c r="G13" s="145">
        <f t="shared" si="0"/>
        <v>4</v>
      </c>
      <c r="H13" s="145"/>
      <c r="I13" s="145"/>
      <c r="J13" s="145"/>
      <c r="K13" s="146">
        <f t="shared" si="1"/>
        <v>4</v>
      </c>
    </row>
    <row r="14" spans="5:11" ht="18.75">
      <c r="E14" s="156">
        <v>9</v>
      </c>
      <c r="F14" s="144" t="s">
        <v>116</v>
      </c>
      <c r="G14" s="145">
        <f t="shared" si="0"/>
        <v>4</v>
      </c>
      <c r="H14" s="145"/>
      <c r="I14" s="145"/>
      <c r="J14" s="145"/>
      <c r="K14" s="146">
        <f t="shared" si="1"/>
        <v>4</v>
      </c>
    </row>
    <row r="15" spans="5:11" ht="18.75">
      <c r="E15" s="156">
        <v>10</v>
      </c>
      <c r="F15" s="144" t="s">
        <v>134</v>
      </c>
      <c r="G15" s="145">
        <f t="shared" si="0"/>
        <v>4</v>
      </c>
      <c r="H15" s="145"/>
      <c r="I15" s="145"/>
      <c r="J15" s="145"/>
      <c r="K15" s="146">
        <f t="shared" si="1"/>
        <v>4</v>
      </c>
    </row>
    <row r="16" spans="5:11" ht="18.75">
      <c r="E16" s="156">
        <v>11</v>
      </c>
      <c r="F16" s="144" t="s">
        <v>138</v>
      </c>
      <c r="G16" s="145">
        <f t="shared" si="0"/>
        <v>4</v>
      </c>
      <c r="H16" s="145"/>
      <c r="I16" s="145"/>
      <c r="J16" s="145"/>
      <c r="K16" s="146">
        <f t="shared" si="1"/>
        <v>4</v>
      </c>
    </row>
    <row r="17" spans="5:11" ht="18.75">
      <c r="E17" s="156">
        <v>12</v>
      </c>
      <c r="F17" s="144" t="s">
        <v>122</v>
      </c>
      <c r="G17" s="145">
        <f t="shared" si="0"/>
        <v>4</v>
      </c>
      <c r="H17" s="145"/>
      <c r="I17" s="145"/>
      <c r="J17" s="145"/>
      <c r="K17" s="146">
        <f t="shared" si="1"/>
        <v>4</v>
      </c>
    </row>
    <row r="18" spans="5:11" ht="18.75">
      <c r="E18" s="156">
        <v>13</v>
      </c>
      <c r="F18" s="144" t="s">
        <v>115</v>
      </c>
      <c r="G18" s="145">
        <f t="shared" si="0"/>
        <v>4</v>
      </c>
      <c r="H18" s="145"/>
      <c r="I18" s="145"/>
      <c r="J18" s="145"/>
      <c r="K18" s="146">
        <f t="shared" si="1"/>
        <v>4</v>
      </c>
    </row>
    <row r="19" spans="5:11" ht="18.75">
      <c r="E19" s="156">
        <v>14</v>
      </c>
      <c r="F19" s="145" t="s">
        <v>158</v>
      </c>
      <c r="G19" s="145">
        <f t="shared" si="0"/>
        <v>0</v>
      </c>
      <c r="H19" s="145"/>
      <c r="I19" s="145"/>
      <c r="J19" s="145"/>
      <c r="K19" s="146">
        <f t="shared" si="1"/>
        <v>0</v>
      </c>
    </row>
    <row r="20" spans="5:11" ht="18.75">
      <c r="E20" s="156">
        <v>15</v>
      </c>
      <c r="F20" s="145" t="s">
        <v>160</v>
      </c>
      <c r="G20" s="145">
        <f t="shared" si="0"/>
        <v>0</v>
      </c>
      <c r="H20" s="145"/>
      <c r="I20" s="145"/>
      <c r="J20" s="145"/>
      <c r="K20" s="146">
        <f t="shared" si="1"/>
        <v>0</v>
      </c>
    </row>
    <row r="21" spans="5:11" ht="18.75">
      <c r="E21" s="156">
        <v>16</v>
      </c>
      <c r="F21" s="145" t="s">
        <v>159</v>
      </c>
      <c r="G21" s="145">
        <f t="shared" si="0"/>
        <v>0</v>
      </c>
      <c r="H21" s="145"/>
      <c r="I21" s="145"/>
      <c r="J21" s="145"/>
      <c r="K21" s="146">
        <f t="shared" si="1"/>
        <v>0</v>
      </c>
    </row>
    <row r="22" spans="5:11" ht="18.75">
      <c r="E22" s="156">
        <v>17</v>
      </c>
      <c r="F22" s="145" t="s">
        <v>155</v>
      </c>
      <c r="G22" s="145">
        <f t="shared" si="0"/>
        <v>0</v>
      </c>
      <c r="H22" s="145"/>
      <c r="I22" s="145"/>
      <c r="J22" s="145"/>
      <c r="K22" s="146">
        <f t="shared" si="1"/>
        <v>0</v>
      </c>
    </row>
    <row r="23" spans="5:11" ht="18.75">
      <c r="E23" s="156">
        <v>18</v>
      </c>
      <c r="F23" s="145" t="s">
        <v>156</v>
      </c>
      <c r="G23" s="145">
        <f t="shared" si="0"/>
        <v>0</v>
      </c>
      <c r="H23" s="145"/>
      <c r="I23" s="145"/>
      <c r="J23" s="145"/>
      <c r="K23" s="146">
        <f t="shared" si="1"/>
        <v>0</v>
      </c>
    </row>
    <row r="24" spans="5:11" ht="18.75">
      <c r="E24" s="156">
        <v>19</v>
      </c>
      <c r="F24" s="144" t="s">
        <v>136</v>
      </c>
      <c r="G24" s="145">
        <f t="shared" si="0"/>
        <v>3</v>
      </c>
      <c r="H24" s="145"/>
      <c r="I24" s="145"/>
      <c r="J24" s="145"/>
      <c r="K24" s="146">
        <f t="shared" si="1"/>
        <v>3</v>
      </c>
    </row>
    <row r="25" spans="5:11" ht="18.75">
      <c r="E25" s="156">
        <v>20</v>
      </c>
      <c r="F25" s="144" t="s">
        <v>137</v>
      </c>
      <c r="G25" s="145">
        <f t="shared" si="0"/>
        <v>4</v>
      </c>
      <c r="H25" s="145"/>
      <c r="I25" s="145"/>
      <c r="J25" s="145"/>
      <c r="K25" s="146">
        <f t="shared" si="1"/>
        <v>4</v>
      </c>
    </row>
    <row r="26" spans="5:11" ht="18.75">
      <c r="E26" s="156">
        <v>21</v>
      </c>
      <c r="F26" s="144" t="s">
        <v>131</v>
      </c>
      <c r="G26" s="145">
        <f t="shared" si="0"/>
        <v>4</v>
      </c>
      <c r="H26" s="145"/>
      <c r="I26" s="145"/>
      <c r="J26" s="145"/>
      <c r="K26" s="146">
        <f t="shared" si="1"/>
        <v>4</v>
      </c>
    </row>
    <row r="27" spans="5:11" ht="18.75">
      <c r="E27" s="156">
        <v>22</v>
      </c>
      <c r="F27" s="144" t="s">
        <v>149</v>
      </c>
      <c r="G27" s="145">
        <f t="shared" si="0"/>
        <v>4</v>
      </c>
      <c r="H27" s="145"/>
      <c r="I27" s="145"/>
      <c r="J27" s="145"/>
      <c r="K27" s="146">
        <f t="shared" si="1"/>
        <v>4</v>
      </c>
    </row>
    <row r="28" spans="5:11" ht="18.75">
      <c r="E28" s="156">
        <v>23</v>
      </c>
      <c r="F28" s="145" t="s">
        <v>118</v>
      </c>
      <c r="G28" s="145">
        <f t="shared" si="0"/>
        <v>4</v>
      </c>
      <c r="H28" s="145"/>
      <c r="I28" s="145"/>
      <c r="J28" s="145"/>
      <c r="K28" s="146">
        <f t="shared" si="1"/>
        <v>4</v>
      </c>
    </row>
    <row r="29" spans="5:11" ht="18.75">
      <c r="E29" s="156">
        <v>24</v>
      </c>
      <c r="F29" s="145" t="s">
        <v>161</v>
      </c>
      <c r="G29" s="145">
        <f t="shared" si="0"/>
        <v>0</v>
      </c>
      <c r="H29" s="145"/>
      <c r="I29" s="145"/>
      <c r="J29" s="145"/>
      <c r="K29" s="146">
        <f t="shared" si="1"/>
        <v>0</v>
      </c>
    </row>
    <row r="30" spans="5:11" ht="18.75">
      <c r="E30" s="156">
        <v>25</v>
      </c>
      <c r="F30" s="144" t="s">
        <v>121</v>
      </c>
      <c r="G30" s="145">
        <f t="shared" si="0"/>
        <v>4</v>
      </c>
      <c r="H30" s="145"/>
      <c r="I30" s="145"/>
      <c r="J30" s="145"/>
      <c r="K30" s="146">
        <f t="shared" si="1"/>
        <v>4</v>
      </c>
    </row>
    <row r="31" spans="5:11" ht="18.75">
      <c r="E31" s="156">
        <v>26</v>
      </c>
      <c r="F31" s="144" t="s">
        <v>143</v>
      </c>
      <c r="G31" s="145">
        <f t="shared" si="0"/>
        <v>4</v>
      </c>
      <c r="H31" s="145"/>
      <c r="I31" s="145"/>
      <c r="J31" s="145"/>
      <c r="K31" s="146">
        <f t="shared" si="1"/>
        <v>4</v>
      </c>
    </row>
    <row r="32" spans="5:11" ht="18.75">
      <c r="E32" s="156">
        <v>27</v>
      </c>
      <c r="F32" s="144" t="s">
        <v>133</v>
      </c>
      <c r="G32" s="145">
        <f t="shared" si="0"/>
        <v>4</v>
      </c>
      <c r="H32" s="145"/>
      <c r="I32" s="145"/>
      <c r="J32" s="145"/>
      <c r="K32" s="146">
        <f t="shared" si="1"/>
        <v>4</v>
      </c>
    </row>
    <row r="33" spans="5:11" ht="18.75">
      <c r="E33" s="156">
        <v>28</v>
      </c>
      <c r="F33" s="144" t="s">
        <v>139</v>
      </c>
      <c r="G33" s="145">
        <f t="shared" si="0"/>
        <v>4</v>
      </c>
      <c r="H33" s="145"/>
      <c r="I33" s="145"/>
      <c r="J33" s="145"/>
      <c r="K33" s="146">
        <f t="shared" si="1"/>
        <v>4</v>
      </c>
    </row>
    <row r="34" spans="5:11" ht="18.75">
      <c r="E34" s="156">
        <v>29</v>
      </c>
      <c r="F34" s="144" t="s">
        <v>117</v>
      </c>
      <c r="G34" s="145">
        <f t="shared" si="0"/>
        <v>5</v>
      </c>
      <c r="H34" s="145"/>
      <c r="I34" s="145"/>
      <c r="J34" s="145"/>
      <c r="K34" s="146">
        <f t="shared" si="1"/>
        <v>5</v>
      </c>
    </row>
    <row r="35" spans="5:11" ht="18.75">
      <c r="E35" s="156">
        <v>30</v>
      </c>
      <c r="F35" s="144" t="s">
        <v>142</v>
      </c>
      <c r="G35" s="145">
        <f t="shared" si="0"/>
        <v>3</v>
      </c>
      <c r="H35" s="145"/>
      <c r="I35" s="145"/>
      <c r="J35" s="145"/>
      <c r="K35" s="146">
        <f t="shared" si="1"/>
        <v>3</v>
      </c>
    </row>
    <row r="36" spans="5:11" ht="18.75">
      <c r="E36" s="156">
        <v>31</v>
      </c>
      <c r="F36" s="144" t="s">
        <v>147</v>
      </c>
      <c r="G36" s="145">
        <f t="shared" si="0"/>
        <v>4</v>
      </c>
      <c r="H36" s="145"/>
      <c r="I36" s="145"/>
      <c r="J36" s="145"/>
      <c r="K36" s="146">
        <f t="shared" si="1"/>
        <v>4</v>
      </c>
    </row>
    <row r="37" spans="5:11" ht="18.75">
      <c r="E37" s="156">
        <v>32</v>
      </c>
      <c r="F37" s="144" t="s">
        <v>141</v>
      </c>
      <c r="G37" s="145">
        <f t="shared" si="0"/>
        <v>4</v>
      </c>
      <c r="H37" s="145"/>
      <c r="I37" s="145"/>
      <c r="J37" s="145"/>
      <c r="K37" s="146">
        <f t="shared" si="1"/>
        <v>4</v>
      </c>
    </row>
    <row r="38" spans="5:11" ht="18.75">
      <c r="E38" s="156">
        <v>33</v>
      </c>
      <c r="F38" s="144" t="s">
        <v>140</v>
      </c>
      <c r="G38" s="145">
        <f t="shared" si="0"/>
        <v>4</v>
      </c>
      <c r="H38" s="145"/>
      <c r="I38" s="145"/>
      <c r="J38" s="145"/>
      <c r="K38" s="146">
        <f t="shared" si="1"/>
        <v>4</v>
      </c>
    </row>
    <row r="39" spans="5:11" ht="18.75">
      <c r="E39" s="156">
        <v>34</v>
      </c>
      <c r="F39" s="144" t="s">
        <v>130</v>
      </c>
      <c r="G39" s="145">
        <f t="shared" si="0"/>
        <v>4</v>
      </c>
      <c r="H39" s="145"/>
      <c r="I39" s="145"/>
      <c r="J39" s="145"/>
      <c r="K39" s="146">
        <f t="shared" si="1"/>
        <v>4</v>
      </c>
    </row>
    <row r="40" spans="5:11" ht="18.75">
      <c r="E40" s="156">
        <v>35</v>
      </c>
      <c r="F40" s="145" t="s">
        <v>162</v>
      </c>
      <c r="G40" s="145">
        <f t="shared" si="0"/>
        <v>0</v>
      </c>
      <c r="H40" s="145"/>
      <c r="I40" s="145"/>
      <c r="J40" s="145"/>
      <c r="K40" s="146">
        <f t="shared" si="1"/>
        <v>0</v>
      </c>
    </row>
    <row r="41" spans="5:11" ht="19.5" thickBot="1">
      <c r="E41" s="157">
        <v>36</v>
      </c>
      <c r="F41" s="147" t="s">
        <v>157</v>
      </c>
      <c r="G41" s="147">
        <f t="shared" si="0"/>
        <v>0</v>
      </c>
      <c r="H41" s="147"/>
      <c r="I41" s="147"/>
      <c r="J41" s="147"/>
      <c r="K41" s="148">
        <f t="shared" si="1"/>
        <v>0</v>
      </c>
    </row>
  </sheetData>
  <sortState ref="F6:K95">
    <sortCondition ref="F6"/>
  </sortState>
  <conditionalFormatting sqref="F6:F41">
    <cfRule type="duplicateValues" dxfId="0" priority="3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48</vt:i4>
      </vt:variant>
    </vt:vector>
  </HeadingPairs>
  <TitlesOfParts>
    <vt:vector size="58" baseType="lpstr">
      <vt:lpstr>ثالثة ليسانس تعدين</vt:lpstr>
      <vt:lpstr>ثالثة ليسانس انشاء ميكانيكي</vt:lpstr>
      <vt:lpstr>ثالثة ليسانس طاقوية</vt:lpstr>
      <vt:lpstr>Feuil7</vt:lpstr>
      <vt:lpstr>أولى ماستر هندسة التعدين</vt:lpstr>
      <vt:lpstr>أولى ماستر انشاء ميكانيكي</vt:lpstr>
      <vt:lpstr>أولى ماستر طاقوية</vt:lpstr>
      <vt:lpstr>Feuil1</vt:lpstr>
      <vt:lpstr>عدد الحراسات</vt:lpstr>
      <vt:lpstr>برنامج الحراسة الفردي</vt:lpstr>
      <vt:lpstr>Dimanche1</vt:lpstr>
      <vt:lpstr>Dimanche2</vt:lpstr>
      <vt:lpstr>DimCM1</vt:lpstr>
      <vt:lpstr>DimCM2</vt:lpstr>
      <vt:lpstr>DimENR1</vt:lpstr>
      <vt:lpstr>DimENR2</vt:lpstr>
      <vt:lpstr>DimMET1</vt:lpstr>
      <vt:lpstr>DimMET2</vt:lpstr>
      <vt:lpstr>JeuCM1</vt:lpstr>
      <vt:lpstr>JeuCM2</vt:lpstr>
      <vt:lpstr>Jeudi1</vt:lpstr>
      <vt:lpstr>Jeudi2</vt:lpstr>
      <vt:lpstr>JeuENR1</vt:lpstr>
      <vt:lpstr>JeuENR2</vt:lpstr>
      <vt:lpstr>JeuMET1</vt:lpstr>
      <vt:lpstr>JeuMET2</vt:lpstr>
      <vt:lpstr>LCMEC</vt:lpstr>
      <vt:lpstr>LENRG</vt:lpstr>
      <vt:lpstr>Liste_enseignants</vt:lpstr>
      <vt:lpstr>LMET</vt:lpstr>
      <vt:lpstr>LunCM2</vt:lpstr>
      <vt:lpstr>Lundi1</vt:lpstr>
      <vt:lpstr>Lundi2</vt:lpstr>
      <vt:lpstr>LundiCM1</vt:lpstr>
      <vt:lpstr>LunENR1</vt:lpstr>
      <vt:lpstr>LunENR2</vt:lpstr>
      <vt:lpstr>LUNMET1</vt:lpstr>
      <vt:lpstr>LunMET2</vt:lpstr>
      <vt:lpstr>MARCM1</vt:lpstr>
      <vt:lpstr>MarCM2</vt:lpstr>
      <vt:lpstr>Mardi1</vt:lpstr>
      <vt:lpstr>Mardi2</vt:lpstr>
      <vt:lpstr>MarENR1</vt:lpstr>
      <vt:lpstr>MarENR2</vt:lpstr>
      <vt:lpstr>MARMET1</vt:lpstr>
      <vt:lpstr>MarMET2</vt:lpstr>
      <vt:lpstr>MCMEC</vt:lpstr>
      <vt:lpstr>MENRG</vt:lpstr>
      <vt:lpstr>MERCM1</vt:lpstr>
      <vt:lpstr>MerCM2</vt:lpstr>
      <vt:lpstr>Mercredi1</vt:lpstr>
      <vt:lpstr>Mercredi2</vt:lpstr>
      <vt:lpstr>MerENR1</vt:lpstr>
      <vt:lpstr>MerENR2</vt:lpstr>
      <vt:lpstr>MERMET1</vt:lpstr>
      <vt:lpstr>MerMET2</vt:lpstr>
      <vt:lpstr>MMET</vt:lpstr>
      <vt:lpstr>'برنامج الحراسة الفردي'!Zone_d_impression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DGM</dc:creator>
  <cp:lastModifiedBy>DGM</cp:lastModifiedBy>
  <cp:lastPrinted>2021-06-07T16:59:18Z</cp:lastPrinted>
  <dcterms:created xsi:type="dcterms:W3CDTF">2021-05-31T15:53:32Z</dcterms:created>
  <dcterms:modified xsi:type="dcterms:W3CDTF">2021-06-07T18:08:36Z</dcterms:modified>
</cp:coreProperties>
</file>